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ERP_CALZADO\"/>
    </mc:Choice>
  </mc:AlternateContent>
  <bookViews>
    <workbookView xWindow="0" yWindow="0" windowWidth="10980" windowHeight="5520" firstSheet="1" activeTab="1"/>
  </bookViews>
  <sheets>
    <sheet name="CB_DATA_" sheetId="2" state="veryHidden" r:id="rId1"/>
    <sheet name="Hoja1" sheetId="1" r:id="rId2"/>
  </sheets>
  <definedNames>
    <definedName name="CB_0cb40c0c5c2d49d8922a1a236d710ee7" localSheetId="1" hidden="1">Hoja1!$G$22</definedName>
    <definedName name="CB_294e3b20cb154855b762b134e5e82805" localSheetId="1" hidden="1">Hoja1!$G$15</definedName>
    <definedName name="CB_3820edd665044194b52eb42924e21970" localSheetId="1" hidden="1">Hoja1!$G$32</definedName>
    <definedName name="CB_478edc2e9af749fa973a314b946c17b0" localSheetId="1" hidden="1">Hoja1!$G$23</definedName>
    <definedName name="CB_4ef9b85c07f042a1b7bbd696f5749475" localSheetId="1" hidden="1">Hoja1!$F$9</definedName>
    <definedName name="CB_6426aa506f9d4d1b9430b6ec7cca0315" localSheetId="1" hidden="1">Hoja1!$G$19</definedName>
    <definedName name="CB_7349e53133b94c0e945f27c81c2b6889" localSheetId="1" hidden="1">Hoja1!$G$20</definedName>
    <definedName name="CB_8390d416c82043d9bbc268431a6726d5" localSheetId="0" hidden="1">#N/A</definedName>
    <definedName name="CB_87e061bc68804537b510706314c5743d" localSheetId="0" hidden="1">#N/A</definedName>
    <definedName name="CB_87ea028b41234b969c5536357605aada" localSheetId="1" hidden="1">Hoja1!$G$28</definedName>
    <definedName name="CB_8f13d2e7e3044b5db3b4078a827304a0" localSheetId="1" hidden="1">Hoja1!$G$27</definedName>
    <definedName name="CB_957e0a37bead4584ab79045cee4280ad" localSheetId="1" hidden="1">Hoja1!$G$24</definedName>
    <definedName name="CB_ad5fee20d9e1495f8f830b8d9614a54c" localSheetId="1" hidden="1">Hoja1!$G$33</definedName>
    <definedName name="CB_Block_00000000000000000000000000000000" localSheetId="0" hidden="1">"'7.0.0.0"</definedName>
    <definedName name="CB_Block_00000000000000000000000000000000" localSheetId="1" hidden="1">"'7.0.0.0"</definedName>
    <definedName name="CB_Block_00000000000000000000000000000001" localSheetId="0" hidden="1">"'636510079605348581"</definedName>
    <definedName name="CB_Block_00000000000000000000000000000001" localSheetId="1" hidden="1">"'636510079605178412"</definedName>
    <definedName name="CB_Block_00000000000000000000000000000003" localSheetId="0" hidden="1">"'11.1.3436.0"</definedName>
    <definedName name="CB_Block_00000000000000000000000000000003" localSheetId="1" hidden="1">"'11.1.3436.0"</definedName>
    <definedName name="CB_BlockExt_00000000000000000000000000000003" localSheetId="0" hidden="1">"'11.1.2.3.000"</definedName>
    <definedName name="CB_BlockExt_00000000000000000000000000000003" localSheetId="1" hidden="1">"'11.1.2.3.000"</definedName>
    <definedName name="CB_d7c4e13b45044855bcc118e1d5df4124" localSheetId="1" hidden="1">Hoja1!$G$29</definedName>
    <definedName name="CB_d80e034b0c4e4a369ff07d73f63e0350" localSheetId="1" hidden="1">Hoja1!$B$9</definedName>
    <definedName name="CBCR_0027c87749c04715a566a9ce0819af9f" localSheetId="1" hidden="1">Hoja1!$F$28</definedName>
    <definedName name="CBCR_06a9c5e41c054479a17816ddb7b05e69" localSheetId="1" hidden="1">Hoja1!$H$33</definedName>
    <definedName name="CBCR_0e8429de73774262bf08cc0777e8b9b1" localSheetId="1" hidden="1">Hoja1!$H$15</definedName>
    <definedName name="CBCR_293ce9687f3a494391a79be0112ae134" localSheetId="1" hidden="1">Hoja1!$B$15</definedName>
    <definedName name="CBCR_29755a12ac7a4af3beac3523c003e963" localSheetId="1" hidden="1">Hoja1!$C$20</definedName>
    <definedName name="CBCR_2a21c08bf427447da857ee6416a90253" localSheetId="1" hidden="1">Hoja1!$F$23</definedName>
    <definedName name="CBCR_30f161208e584e0e876046bf3bd893e3" localSheetId="1" hidden="1">Hoja1!$G$29</definedName>
    <definedName name="CBCR_3704132fb9364cc6ba708bc5fa761d62" localSheetId="1" hidden="1">Hoja1!$G$19</definedName>
    <definedName name="CBCR_43f88016d87541c187377393cc0f0b0f" localSheetId="1" hidden="1">Hoja1!$H$32</definedName>
    <definedName name="CBCR_4ae13a9dd88f43f39ccafefa89e5ab4b" localSheetId="1" hidden="1">Hoja1!$C$22</definedName>
    <definedName name="CBCR_4bfd50c8560e43548ac458aca206c8e5" localSheetId="1" hidden="1">Hoja1!$H$27</definedName>
    <definedName name="CBCR_4ecaa944f8024bc687480750cc5785a6" localSheetId="1" hidden="1">Hoja1!$F$29</definedName>
    <definedName name="CBCR_52cc208ed1a84e50a03fdac727fa21e6" localSheetId="1" hidden="1">Hoja1!$F$22</definedName>
    <definedName name="CBCR_54366c50261a49fba52d4a88c46ea560" localSheetId="1" hidden="1">Hoja1!$G$20</definedName>
    <definedName name="CBCR_5496b3b599b14cd8b349b5b96af3f7ae" localSheetId="1" hidden="1">Hoja1!$G$22</definedName>
    <definedName name="CBCR_585fc15245e2434287a8c991c986a7f5" localSheetId="1" hidden="1">Hoja1!$H$29</definedName>
    <definedName name="CBCR_59f1db80f27c4a3fa2687a2af3912d9c" localSheetId="1" hidden="1">Hoja1!$F$20</definedName>
    <definedName name="CBCR_5f8d970cd8bc48e485d6c779022fd7f9" localSheetId="1" hidden="1">Hoja1!$F$33</definedName>
    <definedName name="CBCR_719cb983919c455f86a34b8185b601cd" localSheetId="1" hidden="1">Hoja1!$C$24</definedName>
    <definedName name="CBCR_7a6b858399074052b44d8116f838f8d9" localSheetId="1" hidden="1">Hoja1!$H$20</definedName>
    <definedName name="CBCR_7c667e713d6244cca20a6d86bf8d816c" localSheetId="1" hidden="1">Hoja1!$H$24</definedName>
    <definedName name="CBCR_8128ba8d8f02491fab1a4d13aee420cc" localSheetId="1" hidden="1">Hoja1!$F$24</definedName>
    <definedName name="CBCR_8500869b9da44b73a2b6c452e8a31046" localSheetId="1" hidden="1">Hoja1!$G$23</definedName>
    <definedName name="CBCR_88f897e2e4cd40bb90e399b94f329edd" localSheetId="1" hidden="1">Hoja1!$C$32</definedName>
    <definedName name="CBCR_8911058ca4ae411a90055b78050fa580" localSheetId="1" hidden="1">Hoja1!$C$33</definedName>
    <definedName name="CBCR_8e65d4de659f44018cc0e4b438de1178" localSheetId="1" hidden="1">Hoja1!$G$32</definedName>
    <definedName name="CBCR_90509741c64b4d49be97dd951b41a62e" localSheetId="1" hidden="1">Hoja1!$G$24</definedName>
    <definedName name="CBCR_934e078bfc774c98b9de21a507765279" localSheetId="1" hidden="1">Hoja1!$G$27</definedName>
    <definedName name="CBCR_96a33d4d41db4c10b67a293052401c5c" localSheetId="1" hidden="1">Hoja1!$C$23</definedName>
    <definedName name="CBCR_9cbb61c156524432a30b66fb7a5247b3" localSheetId="1" hidden="1">Hoja1!$G$33</definedName>
    <definedName name="CBCR_aaafa826bee04bbb916c18e18ae26bda" localSheetId="1" hidden="1">Hoja1!$G$28</definedName>
    <definedName name="CBCR_b5ba85af3b674f3f9670268de84b59a3" localSheetId="1" hidden="1">Hoja1!$C$19</definedName>
    <definedName name="CBCR_bd73efe96bd346c98c7ebd3d921d2a7e" localSheetId="1" hidden="1">Hoja1!$F$19</definedName>
    <definedName name="CBCR_be41bddfe8b24cdfb52fd1fbdb76ef40" localSheetId="1" hidden="1">Hoja1!$C$27</definedName>
    <definedName name="CBCR_bea927a9691b4635ae6f82a9aa84d58d" localSheetId="1" hidden="1">Hoja1!$H$22</definedName>
    <definedName name="CBCR_d312e347ea4948fa81bf5d26b0757e73" localSheetId="1" hidden="1">Hoja1!$H$19</definedName>
    <definedName name="CBCR_d9bc82f266e247fc875ac0f6107aea24" localSheetId="1" hidden="1">Hoja1!$C$28</definedName>
    <definedName name="CBCR_e0912f0a160744b493b5e92ef921e1b3" localSheetId="1" hidden="1">Hoja1!$C$29</definedName>
    <definedName name="CBCR_e4be44c3719549a48cb1c6871a235df6" localSheetId="1" hidden="1">Hoja1!$F$15</definedName>
    <definedName name="CBCR_e61515ff4f7a42a4a829cc86b7b307d5" localSheetId="1" hidden="1">Hoja1!$F$32</definedName>
    <definedName name="CBCR_f0cf41d96f5b458182101275cd0f75e4" localSheetId="1" hidden="1">Hoja1!$G$15</definedName>
    <definedName name="CBCR_f2ae5d8b2abe409ebca45ba1d68d0484" localSheetId="1" hidden="1">Hoja1!$F$27</definedName>
    <definedName name="CBCR_f3982a0e098d412c9fda4248e5335c41" localSheetId="1" hidden="1">Hoja1!$H$28</definedName>
    <definedName name="CBCR_fd9a8a9da2a843d5908068eed546509a" localSheetId="1" hidden="1">Hoja1!$H$23</definedName>
    <definedName name="CBWorkbookPriority" localSheetId="0" hidden="1">-1114212078</definedName>
    <definedName name="CBx_9dbfb669d8524d899ecf1a309966175e" localSheetId="0" hidden="1">"'Hoja1'!$A$1"</definedName>
    <definedName name="CBx_f71aa929e5f34d85a2a004a6ad6e2eb4" localSheetId="0" hidden="1">"'CB_DATA_'!$A$1"</definedName>
    <definedName name="CBx_Sheet_Guid" localSheetId="0" hidden="1">"'f71aa929-e5f3-4d85-a2a0-04a6ad6e2eb4"</definedName>
    <definedName name="CBx_Sheet_Guid" localSheetId="1" hidden="1">"'9dbfb669-d852-4d89-9ecf-1a309966175e"</definedName>
    <definedName name="CBx_SheetRef" localSheetId="0" hidden="1">CB_DATA_!$A$14</definedName>
    <definedName name="CBx_SheetRef" localSheetId="1" hidden="1">CB_DATA_!$B$14</definedName>
    <definedName name="CBx_StorageType" localSheetId="0" hidden="1">2</definedName>
    <definedName name="CBx_StorageType" localSheetId="1" hidden="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 i="2" l="1"/>
  <c r="A11" i="2"/>
  <c r="N19" i="1"/>
  <c r="N20" i="1"/>
  <c r="N21" i="1"/>
  <c r="N22" i="1"/>
  <c r="N23" i="1"/>
  <c r="N27" i="1"/>
  <c r="N28" i="1"/>
  <c r="N29" i="1"/>
  <c r="N32" i="1"/>
  <c r="N33" i="1"/>
  <c r="L19" i="1"/>
  <c r="L20" i="1"/>
  <c r="L21" i="1"/>
  <c r="L22" i="1"/>
  <c r="L23" i="1"/>
  <c r="L27" i="1"/>
  <c r="L28" i="1"/>
  <c r="L29" i="1"/>
  <c r="L32" i="1"/>
  <c r="L33" i="1"/>
  <c r="N15" i="1"/>
  <c r="L15" i="1"/>
  <c r="C61" i="1"/>
  <c r="E57" i="1"/>
  <c r="E61" i="1" s="1"/>
  <c r="F57" i="1"/>
  <c r="F61" i="1" s="1"/>
  <c r="G57" i="1"/>
  <c r="G61" i="1" s="1"/>
  <c r="D57" i="1"/>
  <c r="D61" i="1" s="1"/>
  <c r="C52" i="1" l="1"/>
  <c r="D52" i="1" s="1"/>
  <c r="E52" i="1" s="1"/>
  <c r="F52" i="1" s="1"/>
  <c r="G52" i="1" s="1"/>
  <c r="C55" i="1"/>
  <c r="C41" i="1"/>
  <c r="D41" i="1" s="1"/>
  <c r="E41" i="1" s="1"/>
  <c r="F41" i="1" s="1"/>
  <c r="G41" i="1" s="1"/>
  <c r="C51" i="1"/>
  <c r="D51" i="1" s="1"/>
  <c r="E51" i="1" s="1"/>
  <c r="F51" i="1" s="1"/>
  <c r="G51" i="1" s="1"/>
  <c r="B48" i="1"/>
  <c r="B45" i="1"/>
  <c r="H45" i="1" s="1"/>
  <c r="C53" i="1"/>
  <c r="D53" i="1" s="1"/>
  <c r="E53" i="1" s="1"/>
  <c r="F53" i="1" s="1"/>
  <c r="G53" i="1" s="1"/>
  <c r="B44" i="1"/>
  <c r="H44" i="1" s="1"/>
  <c r="C56" i="1"/>
  <c r="D56" i="1" s="1"/>
  <c r="B47" i="1"/>
  <c r="F55" i="1" l="1"/>
  <c r="G55" i="1"/>
  <c r="E55" i="1"/>
  <c r="H43" i="1"/>
  <c r="D50" i="1"/>
  <c r="C54" i="1"/>
  <c r="B43" i="1"/>
  <c r="E50" i="1"/>
  <c r="C50" i="1"/>
  <c r="D54" i="1"/>
  <c r="E56" i="1"/>
  <c r="B49" i="1"/>
  <c r="H49" i="1" s="1"/>
  <c r="H62" i="1" s="1"/>
  <c r="M24" i="1"/>
  <c r="F50" i="1"/>
  <c r="G50" i="1"/>
  <c r="D58" i="1" l="1"/>
  <c r="D59" i="1" s="1"/>
  <c r="D60" i="1" s="1"/>
  <c r="D62" i="1" s="1"/>
  <c r="E12" i="1" s="1"/>
  <c r="C58" i="1"/>
  <c r="C59" i="1" s="1"/>
  <c r="C60" i="1" s="1"/>
  <c r="C62" i="1" s="1"/>
  <c r="K58" i="1" s="1"/>
  <c r="L24" i="1"/>
  <c r="N24" i="1"/>
  <c r="F56" i="1"/>
  <c r="E54" i="1"/>
  <c r="E58" i="1" s="1"/>
  <c r="E59" i="1" s="1"/>
  <c r="E60" i="1" s="1"/>
  <c r="E62" i="1" s="1"/>
  <c r="F12" i="1" s="1"/>
  <c r="K59" i="1" l="1"/>
  <c r="D12" i="1"/>
  <c r="K60" i="1"/>
  <c r="G56" i="1"/>
  <c r="G54" i="1" s="1"/>
  <c r="G58" i="1" s="1"/>
  <c r="G59" i="1" s="1"/>
  <c r="G60" i="1" s="1"/>
  <c r="G62" i="1" s="1"/>
  <c r="F54" i="1"/>
  <c r="F58" i="1" s="1"/>
  <c r="F59" i="1" s="1"/>
  <c r="F60" i="1" s="1"/>
  <c r="F62" i="1" s="1"/>
  <c r="G12" i="1" l="1"/>
  <c r="K61" i="1"/>
  <c r="H12" i="1"/>
  <c r="K62" i="1"/>
  <c r="B46" i="1"/>
  <c r="B42" i="1" s="1"/>
  <c r="B62" i="1" s="1"/>
  <c r="K57" i="1" l="1"/>
  <c r="K67" i="1" s="1"/>
  <c r="C12" i="1"/>
  <c r="K69" i="1" l="1"/>
  <c r="F9" i="1"/>
  <c r="B9" i="1"/>
</calcChain>
</file>

<file path=xl/sharedStrings.xml><?xml version="1.0" encoding="utf-8"?>
<sst xmlns="http://schemas.openxmlformats.org/spreadsheetml/2006/main" count="102" uniqueCount="77">
  <si>
    <t>DESCRIPCIÓN</t>
  </si>
  <si>
    <t>AÑO 0</t>
  </si>
  <si>
    <t>AÑO 1</t>
  </si>
  <si>
    <t>AÑO 2</t>
  </si>
  <si>
    <t>AÑO 3</t>
  </si>
  <si>
    <t>AÑO 4</t>
  </si>
  <si>
    <t>AÑO 5</t>
  </si>
  <si>
    <t>Valor de Rescate</t>
  </si>
  <si>
    <t>INGRESOS</t>
  </si>
  <si>
    <t>A. INVERSIONES</t>
  </si>
  <si>
    <t>ACTIVO FIJO</t>
  </si>
  <si>
    <t>INTANGIBLES</t>
  </si>
  <si>
    <t>CAPITAL DE TRABAJO</t>
  </si>
  <si>
    <t>Mano de Obra Directa</t>
  </si>
  <si>
    <t>C. COSTOS DE OPERACIÓN</t>
  </si>
  <si>
    <t>Gastos Administrativos</t>
  </si>
  <si>
    <t>Gastos de Ventas</t>
  </si>
  <si>
    <t>PERIODOS</t>
  </si>
  <si>
    <t>FLUJO DE CAJA ECONÓMICO</t>
  </si>
  <si>
    <t>UTILIDAD BRUTA</t>
  </si>
  <si>
    <t>IMPUESTO</t>
  </si>
  <si>
    <t>UTILIDAD NETA</t>
  </si>
  <si>
    <t>DEPRECIACIÓN NO PAGADA</t>
  </si>
  <si>
    <t>VANE</t>
  </si>
  <si>
    <t>TIRE</t>
  </si>
  <si>
    <t>VAN</t>
  </si>
  <si>
    <t>TIR</t>
  </si>
  <si>
    <t xml:space="preserve">Año </t>
  </si>
  <si>
    <t>Flujo de Caja</t>
  </si>
  <si>
    <t>ESCENARIOS</t>
  </si>
  <si>
    <t>ESCENARIO 1  (-10%)</t>
  </si>
  <si>
    <t>MAS PROBABLE</t>
  </si>
  <si>
    <t>ESCENARIO 3(+10%)</t>
  </si>
  <si>
    <t>Variables</t>
  </si>
  <si>
    <t>INVERSIONES</t>
  </si>
  <si>
    <t>Terrenos</t>
  </si>
  <si>
    <t>Edificios, Maquinaria, Otros</t>
  </si>
  <si>
    <t>ACTIVOS FIJOS</t>
  </si>
  <si>
    <t>Estudios de Factibilidad</t>
  </si>
  <si>
    <t>Promoción y Publicidad</t>
  </si>
  <si>
    <t>COSTO DE FAB. PROD. VEND</t>
  </si>
  <si>
    <t>Tierra de Bateria y Plomo</t>
  </si>
  <si>
    <t>Otros Costos Indirectos</t>
  </si>
  <si>
    <t>COSTOS DE OPERACIÓN</t>
  </si>
  <si>
    <t>TERRENOS</t>
  </si>
  <si>
    <t>EDIFICIOS, MAQUINARIA, OTROS</t>
  </si>
  <si>
    <t>ESTUDIO DE FACTIBILIDAD</t>
  </si>
  <si>
    <t>PROMOCION Y PUBLICIDAD</t>
  </si>
  <si>
    <t>MANO DE OBRA DIRECTA</t>
  </si>
  <si>
    <t>TIERRA DE BATERIA Y PLOMO</t>
  </si>
  <si>
    <t>OTROS COSTOS INDIRECTOS</t>
  </si>
  <si>
    <t>GASTOS ADMINISTRATIVOS</t>
  </si>
  <si>
    <t>GASTOS DE VENTAS</t>
  </si>
  <si>
    <t>DEPRECIACIÓN</t>
  </si>
  <si>
    <t>B. COSTO DE FAB.PROD.VEND</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</si>
  <si>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</si>
  <si>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</si>
  <si>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</si>
  <si>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</si>
  <si>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</si>
  <si>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</si>
  <si>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</si>
  <si>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</si>
  <si>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</si>
  <si>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</si>
  <si>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</si>
  <si>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</si>
  <si>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f71aa929-e5f3-4d85-a2a0-04a6ad6e2eb4</t>
  </si>
  <si>
    <t>CB_Block_0</t>
  </si>
  <si>
    <t>㜸〱敤㕣㕢㙣ㅣ㔷ㄹ摥㌳摥㕤敦慣敤搸㡤㤳戶㈹愵㌵㤴㔲愸㠳ㅢ㈷つ愵㐰〸扥㌴㤷攲挴㙥散愴㈰㐰㥢昱敥㤹㜸㥡㥤ㄹ㜷㘶搶㠹㑢愵㔶搰㜲ㄱ㌷愹ㄴ㐴愱㕣㔴㈱㈴ㅥ戸〹㠹晢〳㌷〹㠴㡡挴㐳㜹㐰攲愱㈰〴て㈰ㄴ㠹ㄷㅥ㤰捡昷㥤㤹搹㥤搹昵㡥摤㙤ぢ㉥昲㐹晣晢捣戹捤㌹攷扦㥥晦㍦攳㥣挸攵㜲捦㈱昱㌷㔳㥥㤹敢ㄷ搷晤㐰摡ㄳ㌳㙥扤㉥慢㠱攵㍡晥挴㤴攷ㄹ敢㜳㤶ㅦ昴愱㐱戱㘲愱摥㉦㔴㝣敢〱㔹慡慣㐹捦㐷愳㐲㉥㔷㉡改ㅡ敡㌹〸㝦㐶攲〷㥤扤〶昳〰㑢㌳搳昳换昷㘱搴挵挰昵攴晥戱㜳㘱摦㈳㤳㤳ㄳ㤳ㄳ㠷㙥㍦昴挶㠹〳晢挷㘶ㅡ昵愰攱挹㈳㡥㙣〴㥥㔱摦㍦戶搰㔸慥㕢搵㜷挸昵㈵昷愲㜴㡥挸攵〳㠷㤶㡤摢摦㌴㜹晢攱挳收㥤㜷扥㘹㄰慦捥㥤㥥㤹㕥昰愴改扦㐸㘳ㄶ㌸攵摢㘷㘵搵攲摡愴昴㉣攷挲挴捣㌴晥㈷收㡦愷㍢㈶ㄶ㔷愴っ昸㙡改㐹愷㉡㝤ㅤㅤ〷散㈹摦㙦搸慢摣㍣摤㍥㠶愵㔶つ㍦㈸搸㌳戲㕥搷敤㜸搴㤲㍤㡦扤慢ㅢ敢㠳昶愲㜴㝣㉢戰搶慣㘰扤㘸㉦㘱愰摡㤰㝤搶㤷㘷っ攷㠲㍣㙤搸戲㘰ㅦ㙦㔸戵㝣㤸㜲㝤户挴㐳㈴㈷愶㤶㍦㌱攵摢㌳㉢㠶愷㘶攴㜳㘳㌲摡ㅥ昳慡改戶㌷㜵ㅦ㤷㔳㔷㙦攰㤸㌷㜷㙦㠷㥡㜳㠶搷㙣㌹摥扤㘵戴昸昴っ㙥敢摥㍥戱㐷改㍥慦敦摥㐷㙤㘵扡戵ㄸ㠸攸㕢敤㈸ㄶ愳ㄷ〹晡〹㑡〴㐴愰㕥㈶ㄸ㈰ㄸ〴㄰昹㝦㠲㑢㤲ㅤ㔹愵㔵っ慤戲慣㔵慡㕡愵愶㔵愴㔶㌱戵捡〵慤戲愲㔵㉣慤㜲㥦㔶戹㠸㌶㜱㉡昵昷㙢㔱摡晦㤳㈷㥥晢昶㌳昹㤹挷㍦昰戹慦晦散㡦昷㥥ㅢ摣㠵㐶昷㐴㤳㥡昵㡣㑢㈰戵ㄶㄵㅦ㥣㌸挰㝦㥢㜳〵㤸挲㍣㙣摥㘱㑥㑥搶づㅦ㌰づㄹ〵㉥㉢〳昹㈹㐲ㄹ㐱摢㐱昳㕥换愹戹㤷ㄴ敥慥㥦㌶㝣搹摡戸昱愸㙥摡㙤㌸㌵晦ㄵㅢ㔷㉥〶㐶㈰慦㙢慦㙢つ搲搱㙤ㄱ㙣㈵㝤昵扥ㅢ摡扢㥤㌳敡つ㌹㜵搹ち慢㕦搹㔶㙤㉦㜸敥㜲昷摡㘳㥥扣扦㔹摢㌱愳㈹〸戵㌵㌵㜶挷㉡挳慡㜰㕥㘳㌳㉢慥㉦ㅤ㌵扤㜱㝢挱慡㕥㤴摥愲愴㐸㤴㌵戵搴扤慣㡡戸㝥㝣摥挱㐲挱慤戵㔷㈷㑢捤扢㉥〷㘰㘶㔹挳㝣㔷愵ㄷ慣㉦ㄹ换㜵㜹㜵慡㐹昸㑥㔴散㑢ㄵㅦ㜳慢つ㝦挶㜵〲捦慤愷㙢愶㙡㙢〶㈴㑤敤㤴㕢㤳昹㝣㑥〹〵〸摣扥㍥㈱㜲户㜶攷〵㠵㠸〴㡡挹挸搷愶挹㙥攲っ㔶㠷㔵搴㈵㘹㔲㝢捤㈶㠳㜱扥㑡挶㘴㜰㘰㘲㑤搴ㅦ㝣改敢㌶ㄹ戶㠹戹㤷戶戱愶㡤㐶慢扦㙢㑤㍡挱〹挳愹搵愵㤷愹晤〴㘷愴て〳ㄴ慥㐰㈰㜴摤㍤慡㍡㜱㔹慣ㄷ㉥㔹戵㘰愵戸㈲慤ぢ㉢〱捡愰㈱㑢㈵㙥㙤㐷搲慦㐲㤱扥㥢㘰ㄴ愰㕣捥ㄵ昷戰㔱戱㡣㤴㉢㔰㍡㘵昰㜲㑡㤰戳㕦㡡㤷〷捤㘳㔶㍤㤰愱㔰ㅥ㌶㠱㤱㔰慢㈹昴つ㤱㐴㍤愳ㅡ㉡㡣㍤收っ愸搴戰㥣㘰扤挵户ㅤ㕣ㄲㄲ搱㡥㉣搸㜶戲㠰愲㈰㉤て㌲㜸つ㐴搳㈶つ戲ㅢ㈷㠸㠸㙣㤰愱搹㌱㜲㥡挸搸㍥㐳㐶愰㝤㤲〸搹晡㐰㜷ㄹ㐱㘲敦㈴㔲㜶敡捡㡦㍢搲㙣㈳㕢㍥㤴㘶㝢戱㜱晡搵〴搷㄰㕣㑢戰て㐰晣〵ㄲ㡥㔲づ昹㜴搲㕦㠱㘷晤㝡㠲㔷〲㐰㍥改㤴㌹㤱愸愲つ戵ㄵ㍢㤲敤㠶㘰㈷㉢愳㌸ㄴ㐵戴㡣㥢㜶收㤰慤㄰ㅤ㔹㥤摢㐳搷收㤵㡥㝤㙤㜷摡㑣㉥㠷ㄴ㤹搱㌴戹搶㑤㥡㈶㌷㠲㑤㝢搴㕢㌷愲慢㍥㐶昰㉡㠰戲晥㙡㐲㈸ㄷㅡ扣㕢戳攸㘹㔲扥㉣捣愲搰ㄸ敡㔱挱㐷㠴捣㈳㐰㠶㤰敢㌸扥散搸搰㌴〷挷捤㤷扤つ扤扦㍢㝦㐷㐸㙦搳㥢㍢㝡㠷晥愲攷㘹㐵摦〴昶ㄲ㝦攸慡㘳㙥㐶戵晥㕡㠲㕢〰摡㜴っ㑦摦捦搷㔳愰捣㘲㍢㠱戹摤昴扡㈸㉢㜷㘹㝤㔵㉡つ㌴㘸㉥ㄹ摥〵ㄹ挰㠳㜱㜲ㄶ戶戰敢㜹戲㡥㐳㙤㑤ㄵ昰晣㜲㑤扡搰㍦收戹㌶换㜷㙣㘴晦㘵愱ㄸ昲㜹慤㉦搷㘶㈳㘷搸㥡〹㥦㔳㠲㜲愸㠳て㜵ㄷㄲ㠹㑥㘹昲㘲扦散昳攵㡥㈴改㐱㤲扣ㅥ摢慡摦ち〰㈹㈱㝥搷㔵愲散㘷戳㌷愸㘶㘹㡢㤵ㅥ扥㡣搳㐹㥢て戱㐳㡥っ㠴づ摢㘹昸て晣㈱㝢搱戲㥢挲㘲挰㕥㤰㕥ㄵ扥〵慢㉥换愱㕢㤶愲㘶㐷㔶扣㑣㘴㐵㕦㕦挷㜹㍡挳扦愶攸愴㑤㑡㘴㜲㝢㘶㘵挶㔹扣㐵㔴㜴㐳㔲愸㘴戸㠶㥡ㄲ㠸㤴挷戶㍢㈲愶〷ㄱ㜳ㅢ㌶㑥㍦㐰㌰㐹㜰㄰愰昰ㅢ㐸㥡慤㙥㍣挳㘱晤㙢㜴㘹㔷㉡戹ㄲ搱愰㕣㠴㑦㜷ㄵ㔶㠷昹㥡㌷ㄲ摣〱搰㘶晥搰〱㤹㐱㠸ち攵〹㐲㔴㘱っ昳㥣㈵㉦㤱〶㜶㤹〸㉣捤㌴晣挰戵ㄹ㔹ㅡ㌲㘷摤搳㙥㌰㙢昹慢㠸㐴㡤㥡㔱收摥ㄵ改㠰扡㍣搸㍥㙤㘵敥敡慡慣改收愲摢㠰㘸㍢㌹扢ㅤづ收搸づ搸㤲敡㙣慥〹愴摥捥挷ㄸ㐲㘰愷㤵扦㤵摥搸㉤㜹扦㜹攸ㅢ㙥敤攸㤲ㄵ搴攵㠰ㄹ㌲ㅤ昳㈵ㄳ扢㠸挸㐱慤摦㕣㕡昱愴㥣ㅤ㌲㡦㝢㔶慤㙥㌹㤲挸㠰㡤挹㘰摤㥣扣㠰㈸挱㠲换ㄸ愰敢っ㤹㑢㥥攱昸慢〶〳㡡敢扢㔳㑦㉡㉣㔲㌰愷㉤挷挷㙢ㄴㄶ㤹ㅦ㌶ㄷ㔷摣㑢㠸搸㌶㙣攷戸戱敡㙦ぢ慣㤰攸挳愴㔰㈳㌴愱㘹愲愴㤵㝡挵てて攴戹ㅣ㜹㉦㑦愰㜰㤵㉢搰㘷㥥愱扤㘹搷㐷㌱ㅡ摡改㥣搳㈰愲㐷捤挲扥㑣㈹㑣㑥搵敦㘴㥦㌷〳摣㝤晣散挹㔶㘴敥〵挵慣ぢ昴昲㘷挸㜸㐵ㄶ捤㐰〸㝤㜴扢㐲㔲㘱ㄹ㈹〷ㅣ〸㡣昳愹㥤晣捡愶㙡㐳敡摢搵捡ㅥ㐳㈴㘹搰㥣㌳㤶㘵ㅤ昱㘸摢〸㜶㠵て㌴㘳㙤愳敥㐷㜵㌳慥㙤ㅢ㈴㉤㤲攵㘲搵㈰〵㑦㌵〲昷㤴攵攸㈶㠰愲扦愸挸戸㡣㈲攳戲㉡ㅡ㌴捦㌰㌴愸昲ㅣ换扤㘰㜸㔶戰㘲㕢搵ㄲㅦㄸ扥摢ㄶ㌴〹㈶愷攴㡤㔳㉣㌳挶摡慣昹戳㌰搹晣〹愰㝢〲㜲㤴㕢㐷昴㠳㜲㌵㔱挴㍦搱愳㘳〹〲㐶㜹㑡昵户㘲戴㠲扡ㅤ〱㤱愳搲㤵昸づ挶㤵㠷㔰ㄲち㈱㘲㍤㠳㐴攰ㄵ㑣〸㜹扡戸㡢收㔹挷ち㠰㍤㘲散㤸ㄵ捣晡㐰㌹〰戲敡㜸㝢㥤挲㙡愲搳㜸㔳㉢摣搸㔹㤵㔲ㄳ㌷㜴搶㈷昵挶㙢㌶愸づ㌵㑡㐲㤱㙣搶㐸㘹㤶つ收戸㥤㔴㡤㔰㡡㍢搶㌶㈲换㙤摡摡㜷㑡㤱ㄷ愰㤸ㄴ捤攴昴户㈹㐲㐱愰㌷搲㔱昴搹㘷㤳㐷㈲㘲㐳ㅢ愰㑣㍤ㄵ㤶つ㐵㈱挱㤳戸㜶㔲㤳攵攸〹晣扤㉢捡捥㌷㠲㔴㡤㜱㜹㌴慡㤹慡搷攷ㅤ㔸〹㔵挳慢㙤ㄳ㤶挶摡㐲つ愳戸戳㔷敤ㅦ㙥㙦㠲ㄱ㈳㌶㘴㔸㈴挳てっ㌶〴㜳㈵㈲慡戴捥㠶戸搵捤攲ㄲ㥦㑥㐹挳㔱ㄸ㔸っ㙡戳㜲㑤㤹㘱㉤㑢㝥㔴㜵㘸㥥ㄶ㤵ㅣ搵捤愹㘵ㅦ㉡㍤愰ㅣ㡦㜲㡡挱㜵昳っ摤㔲戸挴〰戱ㅢ攵ㄶ慡〱㐲扢捤〱㜸㌲搸㍥搸挱㡥㠴愱ㄳ㕡㘷㤴愰挵っ挲㑤㉦㠲扣搳㈳㐶㈱㐸㑤㤵晥㜱㔴㝣敥〹愶慦ㅤ捤挵㤹㠸㠹ㄸ敥捡戰ㅥ㠰摣㘴㘴㤲㕣㌴ㅡ〷捣㐳挹愶㠴搶㘰㕣㐶ㄳ㘳㠸㈶㥦ㄷ攰ㄶて㘳㔹挳㘴㥢㍡敥戹〵ㄶ戴㘹㝤㝤㤷㜹搲愹搶ㅢ㌵愹㔴㜱㉣慢㤵㐶摥ㄶ昸㔲㔷〰㐳㙥捡搸㤷㘸㔳㑥攲㈸挵㈵ㄳ㐹扤摢摤晡㔱㜴㔷㐲づ㘳㠴慡㡦〱挸っ户㥣ち㠸㜵摣㔳愰㝤戸扢㜵㠱㐱㕤㥥㠳㐸敢㈸愲㉣㥢挳㝤扣㘶ㄴ㔹㜱㕢愲搹㥣㍢攷搲㘶㑦ㄴ㥤戰挲愲㙤㠱㈳慣㌳ㄴ㜸挵㈲㡣㤱ㅥ戹㠳㠳攴慥㐴搱摤㉢て愹挷摣ㄵ愰㐲㘱㐰㌰挶换㔳㔰づ扢ち㐶愲挱慤戵慣㙥挱攸㉦㉤㙦㝤ち㐰㌰っ㑣㠳ㄶ㉤㐳〳㘷〶昹捤つ㥣ㅢ搱㉡㈳㐲㥡っ愶㌲㐶㌹ち㠷㍤㤰〶㙥攲㐱㝡挹㠵ㄲち昶愸㡢㘱昱摤挴㜱ㅢ㐷㈰搷扢扡慤㜰挱〸㜰晤挵搹搷㔶㍣㔵慢搱摣㠵㝦㙥㕢㘰ㄵ㔷㌷㐲㜳㜴㑦摢愵㉣戵㈶摡㜷㌷戵㔵㐴㤷〵て捥㑥㥣㌰㠲敡捡㘲戰ㅥ㕥摣敡㤵㈴ち㍦㠶㍦㘲挳户搳㘶捥㍢扣㠸扡挶扤㉦㕦㜴摣㑢㡥㥡㔷挱攷慤㍦㔰〸慥㔰昶㜳㤲攵摣㜳昸愷㤲㤶㉢晣〸㈳㙥㘵摡ㅣ愰攵㈰攱㌸㉡㠵搲㘰っ昹っ㍡㠱敤摥扣㌵㐰㍡搹搳㐶㈷㑡㄰散㄰㡡㜳攱㐵㈳ㄴ昱㐳愰㤵挴ㄲㅥ挹戱攷㕦〵敢㡢ㅦ愰㠴〸挷㜳㈴㐶ち慦㐲㉥〳㜵㑡㤰㐷㔷㍣㜸㈱攴晦〷㑢㌱㌷㙦挸㑥晦〵㘶ㄶ摦㙦㐷搱つ㐴搱昷㍡㔰㈴㜸つ㐴昱敦摤挸挴愹挰昰散昳ち㠴㜳㑤㍢〷搰㤷晣挲敦晦昰〰㍡ㄷㄱ㠷戲搱㄰㙡扢ㄹ捦㑤ㄳ愱慦挳㐴㘰昰㕥㤹〸愷㤰ㄱ㡣攲㠷㈶㐲攴〳㤹㐷挱收㈶〲㘳㝢ㄹ㠶㘰㈲搴㥡㜰㙢昰〴㜶戵㑤晦搸〹㕣扣㤵㍥攲昹㔰㕡晥っ㍣㔲搷㜴ㄶ㉦ㄸ㥥㘱敦㔳攵挷㍤〹㘵收㉤攱㈶户敡挲ㅥ搷㙤㔸愳㍡㙤攰慢㠸扤散㍢晥㤴慤摤㕦〷愶挲ㄴ扡敦㐵㐹ㄴ㕦㠰愷㐴昰摣㤰㝢摦㥥㙦ㅣ晦攳〳㡦ㅣ攵㙤戵㠸㔶ぢ户㈲摦㑢挸㥥昶〴㠲扡㠹㡢㈲㝢昹㘱捥㈹㝣愲㘴慤搶攵戴攱㈹㉢挸搷敤㌸ㅢㄲ㕥㠲㌰㐳攲摢づ㈶㈶敥㍤㠴㈶收㐴㥢扢㔳㝤搸愴㕣㠴ㄳ㠹㠹㉢㥦㕥ㅣ㌶ㄴ㕤ㄵ㔹㡦搶㘶攱㕢㔰㐵捦㜳㈲㘹㉢㤱愷㑥㈶㈱扥搹慥敢づ㔳搷㠵〷ㄹ㠶晤㘳㈹㠵昸〳㈹㈴㜹㤰攱㠵〰㈵愵捥㈰㔳戸つ㈰㈳戲搶ㅥ攲愵㍦㘰㐷〸挸收愵扦ㅥ㍦㘲挱㉥〲㡢戱㉦扥搷ㄳ㉤㙤搱㔸㌵㌱㔴慢㙣㥡㐵㘴搴攱㠵〵㤳㜱㘹捡搲㌹㠸搲㉤扢愳昸㤲㈱㍢っ扣㠵㡣㕤戰改㙢㉢摢㜷㌹つ摣晣㠰㥥㈹㉡㠵攱散㘶㌱づ愴㉡㐶ㄷ㌶㉤㠷㐵㠴挳㘱戶搹㘹㈰慡㠲捥㜲昶攱㔴㡡攰ㅦ扦ㄴ㘲晤㜸㙢攸扤敤㌵搴㜱㑥㍦ㄶ挸ㅦ搸㕦㌷㘴㌰㌶摥㑡㡥㠱㠴摤㔲慢㔲㜸㍤晣㉣扡㜰搱㌹愱户戲敡㔹ㅣ挶慦㤸戳晡戴づ晤捦攸戵攲慣㜳散捤㌰㜶㑡晦扦ㄳ〵㥢敡㝦挱搸㥢㐲攴扢愲っㅦち㡣㥦㙣ㅡ戲攱㡥挰戳㡤攰㡤㍡ㄸ敢㉡换㤰㜷㤸㕢挴挷慢㘱戵㤲攰昰㝢攵摢慦㐶㌴晢搲戶ㅤ攸㉡〰ㄹㅢ㉡㝣ㄵ㈲愸㙢晦戴摣㡡㑦户挵㜷愳攳㥥㔳㔶搵㜳㝤搷っ挶ㄶㄱ昴ㅤ攳户㘷㈶㙣㥥㈹昱㤵㜶愱㜶ㄳ㜶㘲昰扤攸㜳㝡ㅥ〲晢戴っ㕥慣㔸㈴㈳ぢ㕢㡢㘴昰㍢愴㤱㐴㜸㠹摡挱扦捡扣愷㘱搴昱改敡㍣㝣㥤〱㡢戶㠵戲ぢ㍤捥敤㌷㌴戸㜵戸愳昵づ昸㠳㘴㝤〲挱㌱戵㠴㜷扦㤷晢摡扥〷改戶搱摡㝣戶散捤攷㔶㉥㍣〵㥣㙥敤㉤㘹㤲攱㍢昹㐵㜲㔹慦㄰攲搲晥㔱晣摥扡㠳㤶愳㡤㠲捥愳て扡改〸ㅢ慦挳㝤戶㠵攸昷㜹㜴ㄵ㔳〴昸搱㡤㈸挳〷㐱㉦ㅦ㔹㔱㝣ㄱ换㈲〳㈰㥦㉢㔶〱扡㔳昵㤳ㅢ㔱昵㐸㉣㤰〵捦ㄸ㈴挷戲昸㍣ㅡ㜲扢挲㘵㠳㈵戸㙣愱捥ㄲ挸敢㜱て攴㜳㠲㘷〹㌵㤱捦愲㐳㜳㈲ㄶ㑡扢㑦攴㌳ㅢ㑤㐴搰ち㔰ぢ㑤㡥㍦ㄲ㙢ㄱ扤㡥㙡摤㈶㜰〸㕣㠰㘱㡡㐵捡㥡㘲ㄸ㕡昸〱㌱㠳昴摢攸昷戳㐷㝦昳㌴搳摦㡦ち㈵〸㔱㤵㥥㍣〵愱㥡晣㈷㤳㤳昷㔰摡㝤昲ㅦ摦㘸昲㈳㤴㤱㥣㠹ㅥ〰っ昵㠹ち㝥愹挵㌴㤰攱㍥昲㐷㥣㈷挰㑦㙡ㄶ㈳〶㑡㔴摦㑢挸愰㉦㌷㕣戵扡㡣㑣摣户挰昵㘷㝣摣愳散㈳㕥㠴愴㉦愷ㄸ㍡㘳㡢愱㔶㉣搹㤱ㄷ㜶㕢挸〶㉣㠹㕦换㜶ㄵ改挵ㅥ㈳晣攲㐳㌱㘲㑥㥣㠸扦㥣搲愲㤸ㄳ〸㈳戴㐸㐹㍦摣㐸昱挱戸昱户扦摢㜲㤹愲〲〹搴ㄳ㌶㈶㥤愹挶㡦挶㡤て攲慢㉣搵㈶挷ㅢ〴㑣捦挶㡤㐹㡦慡昱㈳㜱攳扦ㅤ摣搷㙣ㅣ搳㘱㌸㜲㠱㐴㤲㘱敢㉡敢㍦昱㠵昶㌰㥡ㄷ㑣敡捦〱㌳㉣愶攴㔴愱攳扡搲愰㠳戸っ攲攱ㅢ改㌹摣㙤挲ㄵ㄰〸搹昰㑦㈵㥣挴㥤愷㔹㈳㌰昰〹昴ㅡ㠲捤㥥慥㥥搸戹㘸捥㝢㈸攸㌷㑦晡㌸㔳搵戶ㄵ㠹挰ㅣ挸㠷晢扢㠹㔳㍥挳㜴㙣敤㐷ㅣ㈴搳㜸㠷愴㌷攵愱〲㉢㜹昱晥ㄸ戳戹㠷㕢㌴愳㍦〴攴㐰㍡〲㌲愳㍦っㄸ〶㘲㜸㕢㌹㌷㐲晥㔷捣晤㝥㔶㝣㠰攰ㄱ㠰戲㈰戳㤳づ㡡㡦〲散㠵㤵㡡㍦㔵攱㡦搵攴搸慡㈷搷昰愷㉦㝥晥ㅤ㐷ㄳて挴慦㑣ㄲ㤳晥㈱㜶晢㌰㐰ㅦ㥣戸㈲㈲挵戲晥ㄱ㤴㈴㕦㑤昱愱㕥晤㔱㔶㝣㡣攰攳〰攵〲愷扣攵扤攳捡㝡搴㕦㥦㐰㔷昱㌰〱㝥昴㑦㐶ㄹ㍥ㄴ戸ㅢ㙦改㙥㌱昳㐰ㅣ㝦摥㡦㠰㘷敡㍢晥扢昰㕤晥㍡ㄷ摤㠷㍦㑢㔲㔰收㝤㕥㝢㜳㙦㘳㤱ㄵ㘸㤹慢㥦㔵㙣昶ぢㄸ㠷敢㙡挵㔱㌸㈲㔵㑢㐹㉢ち㘲㥤ぢㄶ㉥摥挰户ㅣ㔱ㄵ㐲㤰ㄲ㔴㠵ㄳ㔵ㅣ㐵㠱晥㈹㌶㈵㡥㠹㈷晤㜱㍥ㄱ戵㙡ㄳ㍦ㅤ㘵昸㈰㠸㔷搵晤扥愸㝢晣㐲攲㕡㔵㔸㙤㉦㈴晥㔵挵㑡昲㠵㑦㜰㌰㠵㉣㘴搲扡㠹㐸㔳㌴昴㜹㘴㠶晡㠶㌹户㝢昱愳㕤ㄶ搵昳戵昳攷晦㌵㥣ㅦ扢㉥晦捥户て㍥昱散慦晦昴搸㌳敦㌹昲搷㝦㍦昹攴㌳㝦㝥散改㝦晦㜸昹挸㉦㥦㝡敡ㄷ㜷㝦改改㍦敤㌶扦慣㝤昷㕦㜳㕦㝥㜰昲攲㠳昷㥢㘷㙦㍤晥攰扢敥扢㘷㜲攱慡昱扥扥晥晥㕢㐶㝦㜵敤敢㐶ㅥ扥晦晢攲愷扦扦挶ㄱ㙡戹㜸㐱㝡ㅡ㕣戶㥡挶ㄷ㤰挱㌴㌸攳㤷㜴ㅡ㕣慥摡愸攵㘸愳愶㔱㔰㠲㘷㠳ㄳ㔰ㄵ㐶扡㘲攰㍦慤㉦户㉢</t>
  </si>
  <si>
    <t>Decisioneering:7.0.0.0</t>
  </si>
  <si>
    <t>9dbfb669-d852-4d89-9ecf-1a309966175e</t>
  </si>
  <si>
    <t>CB_Block_7.0.0.0:1</t>
  </si>
  <si>
    <t>㜸〱敤㕣㕢㙣ㅣ搷㜹摥㌳摣㕤敥㉣㐹㤱ㄶ㈵摢昲㤵㠹攳㌸㌱㤵戵㈸㔹㜱散㔴㔵㜸戱㉥づ㈵搲㈲㈵㈷㜰㡣搵㜰昷㡣㌸搶捥っ㍤㌳㑢㠹慥〱扢㠹㜳扦〱戹ㄴ㜵攲戴㠱㔱〴攸㑢搲愲㘸敥㉦㐱ぢ戴㈸㙣愰て捥㐳㠰㍣㌸㐶搱㍣愴㈸〴昴挵て〶摣敦㍢㌳戳㍢戳换ㅤ搲㙢扢愵〳ㅥ㠹㍦捦㥣摢㥣㜳晥敢昹晦㌳捣㠹㕣㉥昷〶ㄲ㝦㌳攵㤹戹㘵㘹挳て愴㕤㤹㜵ㅢつ㔹ぢ㉣搷昱㉢搳㥥㘷㙣捣㕢㝥㌰㠰〶挵慡㠵㝡扦㔰昵慤㈷㘵愹扡㉥㍤ㅦ㡤ち戹㕣愹愴㙢愸攷㈰晣ㄹ㡢ㅦ㜴昶ㅡ捥〳㉣捦捥㉣慣㍣㡥㔱㤷〲搷㤳〷㈷㉥㠴㝤㡦㑤㑤㔵愶㉡㐷敥㍤昲攱捡愱㠳ㄳ戳捤㐶搰昴攴㌱㐷㌶〳捦㘸ㅣ㥣㔸㙣慥㌴慣摡挷攵挶戲㝢㔹㍡挷攴捡愱㈳㉢挶扤ㅦ㤹扡昷攸㔱昳晥晢㍦㌲㡣㔷攷捥捥捥㉣㝡搲昴摦愶㌱ぢ㥣昲扤㜳戲㘶㜱㙤㔲㝡㤶㜳愹㌲㍢㠳晦㠹昹攳改扥捡搲慡㤴〱㕦㉤㍤改搴愴慦愳攳㤰㍤敤晢㑤㝢㡤㥢愷摢㈷戰搴㥡攱〷〵㝢㔶㌶ㅡ扡ㅤ㡦㕡戲ㄷ戰㜷つ㘳㘳搸㕥㤲㡥㙦〵搶扡ㄵ㙣ㄴ敤㘵っ㔴ㅦ戱捦晢昲㥣攱㕣㤲㘷つ㕢ㄶ散㤳㑤慢㥥て㔳㙥攰慥㜸㠸攴挴搴昲㉢搳扥㍤扢㙡㜸㙡㐶㍥㌷㈶愳敤〹慦㤶㙥㝢㐷敦㜱㌹㜵昵〶㡥㜹㘷敦㜶愸戹㘰㜸慤㤶㤳扤㕢㐶㡢㑦捦攰㥥摥敤ㄳ㝢㤴敥昳挱摥㝤搴㔶愶㕢㡢愱㠸扥搵㡥㘲㌱㝡㤱㘰㤰愰㐴㐰〴敡㘵㠲㈱㠲㘱〰㤱晦ㅦ㜰㐹戲㈳慢戴慡愱㔵㔷戴㙡㑤慢搶戵慡搴慡愶㔶扤愴㔵㔷戵慡愵㔵ㅦ搷慡㤷搱㈶㑥愵挱㐱㉤㑡㥦搹昸捡敢摦扣敥收戳㕦摡昳搲㥦㔷〶晦昱摡昰ㅥ㌴㝡㌸㥡搴㥣㘷㕣〱愹戵愹昸㜰攵㄰晦㙤捤ㄵ㘰ち昳愸㜹㥦㌹㌵㔵㍦㝡挸㌸㘲ㄴ戸慣っ攴愷〸㘵っ㙤㠷捤㐷㉣愷敥㕥㔱戸扢㘵挶昰㘵㝢攳㈶愳扡ㄹ户改搴晤㥢㌷慦㕣ち㡣㐰摥搴㔹搷ㅥ愴慢摢ㄲ搸㑡晡敡㝤户㜵㜶扢㘰㌴㥡㜲晡慡ㄵ㔶摦摡㔱㙤㉦㝡敥㑡敦摡ㄳ㥥㝣愲㔵摢㌵愳㘹〸戵㜵㌵㜶搷㉡挳慡㜰㕥ㄳ戳慢慥㉦ㅤ㌵扤㐹㝢搱慡㕤㤶摥㤲愴㐸㤴㜵戵搴晤慣㡡戸㝥㜲挱挱㐲挱慤昵昷㈶㑢捤〷慦〶㘰㘶㔹挷㝣搷愴ㄷ㙣㉣ㅢ㉢つ㜹㝤慡㐹昸㑥㔴ㅣ㐸ㄵ㥦㜰㙢㑤㝦搶㜵〲捦㙤愴㙢愶敢敢〶㈴㑤晤㡣㕢㤷昹㝣㑥〹〵〸摣㠱〱㈱㜲㜷昷收〵㠵㠸〴㡡挹挸㌷愶挹慥㜲づ慢挳㉡ㅡ㤲㌴愹扤㙦㡢挱㌸㕦㈵㘳㌲㌸㌰戱㈶敡て扥昴〳㕢っ摢挲摣㍢摢㔸搳挶愳搵㍦戸㉥㥤攰㤴攱搴ㅢ搲换搴㝥㠲㌳搲㐷〱ち搷㈰㄰㝡敥ㅥ㔵㥤戸㉡㌶ち㔷慣㝡戰㕡㕣㤵搶愵搵〰㘵搰㤰愵ㄲ户戶㉢改搷愱㐸摦㑢㌰づ㔰㉥攷㡡晢搸愸㔸㐶捡ㄵ㈸㥤㌲㜸㌹㈵挸搹㉦挵换挳收〹慢ㄱ挸㔰㈸㡦㥡挰㐸愸搵ㄴ晡㐶㐸愲㥥㔱ぢㄵ挶㍥㜳ㄶ㔴㙡㔸㑥戰搱收摢㉥㉥〹㠹㘸㔷ㄶ散㌸㔹㐰㔱㤰㤶〷ㄹ扣〶愲改㤰〶搹㡤ㄳ㐴㐴㌶挸搰散ㄸ㌹㑤㘴㙣㥦㈱㈳搰㍥㐹㠴㙣㝤愸户㡣㈰戱㜷ㄳ㈹㍢昵攴挷㕤㘹戶㤹㉤ㅦ㑡戳晤搸㌸晤㝡㠲ㅢ〸㙥㈴㌸〰㈰晥ㄳㄲ㡥㔲づ昹㜴搲㙦挶戳㝥ぢ挱慤〰㤰㑦㍡㘵㑥㈴慡㘸㐳㙤挷㡥㘴扢ㄱ搸挹捡㈸づ㐵ㄱ㉤攳㤶㥤㌹㘲㉢㐴㐷㔶攷捥搰戵㜹愵㘳摦摦㥢㌶㤳换㈱㐵㘶㌴㑤慥㜵㡢愶挹㡤㘰搳㍥昵搶敤攸慡㑦㄰扣〷愰慣扦㤷㄰捡㠵〶敦昶㉣㝡㥡㤴敦ち戳㈸㌴㠶晡㔴昰ㄱ㈱昳〸㤰㈱攴扡㡥㉦扢㌶㌴捤挱㐹昳㕤㙦㐳ㅦ散捤摦ㄱ搲㍢昴收慥摥愱扦攸㑤㕡搱㜷㠰扤挴㙦㝢敡㤸㍢㔱慤扦㥦攰㉥㠰づㅤ挳搳昷㥢昵ㄴ㈸戳搸㑥㘰㙥㉦扤㉥捡捡㕤摥㔸㤳㑡〳つ㥢换㠶㜷㐹〶昰㘰㥣㥥㠳㉤散㝡㥥㙣攰㔰㕢㔷〵㍣扦摣㤰㉥昴㑦㜸慥捤昲㕤ㅢ搹㝦㔷㈸㠶㝣㕥ㅢ挸㜵搸挸ㄹ戶㘶挲攷㤴愰ㅣ敡攰㈳扤㠵㐴愲㔳㥡扣搸㉦晢㝣戹㉢㐹晡㤰㈴ㅦ挴戶敡㜷〳㐰㑡㠸㕦昷㤴㈸〷搹散㐳慡㔹摡㘲愵㠷㉦攳㜴搲攱㐳散㤲㈳㐳愱挳㜶〶晥〳㝦挴㕥戲散㤶戰ㄸ戲ㄷ愵㔷㠳㙦挱㙡挸㜲攸㤶愵愸搹㤵ㄵ敦ㄲ㔹㌱㌰搰㜵㥥捥昰慦㈹㍡改㤰ㄲ㤹摣㥥㔹㤹㜱ㄶ㙦ㄳㄵ摤㤰ㄴ㉡ㄹ慥愱㤶〴㈲攵戱敤慥㠸改㐳挴摣㠳㡤搳てㄱ㑣ㄱㅣ〶㈸扣〴㐹戳摤㡤㘷㌸㙣㜰㥤㉥敤㙡㌵㔷㈲ㅡ㤴㡢昰挵㥥挲敡㈸㕦昳㘱㠲晢〰㍡捣ㅦ㍡㈰㌳〸㔱愱㍣㐱㠸㉡㡣㘱㕥戰攴ㄵ搲挰ㅥㄳ㠱愵搹愶ㅦ戸㌶㈳㑢㈳收㥣㝢搶つ收㉣㝦つ㤱愸㜱㌳捡㍣戲㉡ㅤ㔰㤷〷摢愷愳捣㕤㕢㤳㜵摤㕣㜲㥢㄰㙤愷攷㜶挲挱ㅣ摢〱㕢㔲㥤捤㌵㠱搴摦昹ㄸ㐳〸散戴昲户搲ㅢ扢㉤敦㌷て㝤愳敤ㅤ㕤戶㠲㠶ㅣ㌲㐳愶㘳扥㘴㘲ㄷㄱ㌹愸て㥡换慢㥥㤴㜳㈳收㐹捦慡㌷㉣㐷ㄲㄹ戰㌱ㄹ慣㥢㤷㤷㄰㈵㔸㜴ㄹ〳㜴㥤ㄱ㜳搹㌳ㅣ㝦捤㘰㐰㜱㘳㙦敡㐹㠵㐵ち收㡣攵昸㜸㡤挲㈲昳愳收搲慡㝢〵ㄱ摢愶敤㥣㌴搶晣ㅤ㠱ㄵㄲ㝤㤸ㄴ㙡㠴㈶㌴㑤㤴戴㔲扦昸攱㠱㍣㤷㈳敦攵〹ㄴ慥㜲〵晡捣㌳戴㌷敤晡㈸㐶㐳㍢㥤㜳ㅡ㐶昴愸㔵㌸㤰㈹㠵挹愹晡晤散昳〰挰㐳㈷捦㥦㙥㐷收摥㔲捣扡㐰㉦㝦㠶㡣㔷㘴搱ち㠴搰㐷户㈷㈴ㄵ㤶㤱㜲挰㠱挰㌸㥦㍡挹慦㙣慡㌶愴扥㍤敤散〹㐴㤲㠶捤㜹㘳㐵㌶㄰㡦戶㡤㘰㑦昸㐰㌳搶㌶ㅡ㝥㔴㌷敢摡戶㐱搲㈲㔹㉥搵っ㔲昰㜴㌳㜰捦㔸㡥㙥〲㈸晡㡢㡡㡣慢㈸㌲慥慡愲㘱昳ㅣ㐳㠳㉡捦戱摣㑢㠶㘷〵慢戶㔵㉢昱㠱攱扢ㅤ㐱㤳㘰㜲㑡摥㌸挵㌲㘳愲挳㥡㍦て㤳捤慦〰摤ㄵ挸㔱㙥ㅤ搱て捡搵㐴ㄱ晦㐴㥦㡥㈵〸ㄸ攵㈹搵晦〴愳ㄵ搴敤〸㠸ㅣ㤵慥挵㜷㌰慥㍤㡤㤲㔰〸ㄱ敢ㄹ㈴〲慦㘰㐲挸搳挵㕤㌴捦㍢㔶〰散ㄱ㘳㈷慣㘰捥〷捡〱㤰㔵挷摢㥢ㄴ㔶ㄳ㥤㈶㕢㕡攱昶敥慡㤴㥡戸慤扢㍥愹㌷摥户㐹㜵愸㔱ㄲ㡡㘴慢㐶㑡戳㙣㌲挷㥤愴㙡㠴㔲摣戱戶ㄱ㔹㙥搳昶扥㔳㡡扣〵挵愴㘸㈶愷晦愹㈲ㄴ〴㝡㈳ㅤ㐵㥦㝤㌶㜹㈴㈲㌶戴〱捡搴㔳㘱搹㐸ㄴㄲ㍣㡤㙢㈷㜵㔹㡥㥥挰摦㝢愲散㐲㌳㐸搵ㄸ㔷挷愳㥡改㐶㘳挱㠱㤵㔰㌳扣晡づ㘱㘹慣㉤搴㌰㡡㍢晢搵晥攱昶㈶ㄸ㌱㘲㐳㠶㐵㌲晣挰㘰㐳㌰㔷㈲愲㑡敢㙣㠴㕢摤㉡㉥昱改㡣㌴ㅣ㠵㠱愵愰㍥㈷搷㤵ㄹ搶戶攴挷㔵㠷搶㘹㔱挹㔱摤㥣㕥昱愱搲〳捡昱㈸愷ㄸ㕣㌷捦搱㉤㠵㑢っ㄰扢㔱㙥戱ㄶ㈰戴摢ㅡ㠰㈷㠳㥤㠳ㅤ散㐸ㄸ㍡愱㜵㐶〹㕡捣㈰摣昴㈲挸㍢㝤㘲ㄴ㠲搴㔴改扦㡦㡢敦㍣挷昴户挷㜳㜱㈶㘲㈲㠶扢㌲慣〷㈰㌷ㄹ㤹㈴ㄷ㡤挷〱昳㔰戲㈹愱㌵ㅣ㤷搱挴ㄸ愱挹攷〵戸挵挳㔸搶㈸搹愶㠱㝢㙥㠱〵㙤摡搸搸㘳㥥㜶㙡㡤㘶㕤㉡㔵ㅣ换㙡愵㤱㜷〴扥搴ㄵ挰㤰㥢㌲昶㈵摡㤴搳㌸㑡㜱挹㐴㔲晦㜶户㝥ㅣ摤㤵㤰挳ㄸ愱敡㘳〰㌲挳㉤愷〲㘲㕤昷ㄴ㘸ㅦ敥㙤㕦㘰㔰㤷攷㈰搲扡㡡㈸换收㜱ㅦ慦ㄵ㐵㔶摣㤶㘸㌶敦捥扢戴搹ㄳ㐵愷慣戰㘸㐷攰〸敢っ〵㕥戱〸㘳愴㑦敥攰㈰戹㙢㔱㜴昷摡搳敡㌱㜷つ愸㔰ㄸ㄰㡣昱昲ㄴ㤴挳慥㠲㤱㘸㜰㙢㙤慢㕢㌰晡㑢换㕢㥦〶㄰っ〳搳愰㐵换搰挰㤹㐵㝥㙢〳攷㜶戴捡㠸㤰㈶㠳愹㡣㔱㡥挳㘱て愴㠱㥢㜸㤰㕥㜶愱㠴㠲㝤敡㘲㔸㝣㌷㜱搲挶ㄱ挸昵慥敦㈸㕣㌴〲㕣㝦㜱づ㜴ㄴ㑦搷敢㌴㜷攱㥦摢ㄱ㔸挵搵㡤搰ㅣ摤搷㜱㈹㑢慤㠹昶摤ㅤㅤㄵ搱㘵挱挳㜳㤵㔳㐶㔰㕢㕤ち㌶挲㡢㕢晤㤲㐴攱㤷昰㐷㙣晡㜶摡捣㜹㠷ㄷ㔱搷戹昷攵换㡥㝢挵㔱昳㉡昸扣昵〷ち挱ㄵ捡㐱㑥戲㥣㝢〳晦㔴搲㜲㠵㕦㘰挴敤㑣㥢〳戴ㅤ㈴ㅣ㐷愵㔰ㅡ㑣㈰㥦㐱㈷戰摤㕢户〶㐸㈷晢㍡攸㐴〹㠲㕤㐲㜱㉥扤㙤㠴㈲㝥づ戴㤲㔸挲㈳㌹昶晣〷㘰㝤昱㌳㤴㄰攱㜸㡥挴㐸攱㍤挸㘵愰㑥〹昲攸㡡〷㉦㠴晣昱㘰㈹收收㑤搹改晦㠰㤹挵㑦㍢㔱㜴ㅢ㔱昴㤳㉥ㄴ〹㕥〳㔱晣晢㄰㌲㜱㉡㌰㍣晢愶〲攱㕣搳敥〱昴ㅤ扦昰晢晦㜸〰㥤㡦㠸㐳搹㘸〸戵摤㠹攷㤶㠹㌰搰㘵㈲㌰㜸慦㑣㠴㌳挸〸㐶昱㐳ㄳ㈱昲㠱㉣愰㘰㙢ㄳ㠱戱扤っ㐳㌰ㄱ㙡㑤戸㌵㜸〲扢摥愶㝦散ㄴ㉥摥㑡ㅦ昱㝣㈸㉤㝦ㄶㅥ愹ㅢ扡㡢ㄷつ捦戰て愸昲㤳㥥㠴㌲昳㤶㜱㤳㕢㜵㘱㡦㥢㌶慤㔱㥤㌶昱㔵挴㕥昶㕤㝦捡昶敥慦〳㔳㘱ち摤昷愲㈴㡡㙦挱㔳㈲㜸㙥挸晤搹扥ㅦ㥥晣摤㤳捦ㅥ攷㙤戵㠸㔶ぢ㜷㈳摦㑦挸㥥昶〴㠲扡㠹㡢㈲晢昹㘱捥ㄹ㝣愲㘴慤㌵攴㡣攱㈹㉢挸搷敤㌸ㅢㄲ㕥㠲㌰㐳攲摢〹㈶㈶敥㍤㠴㈶㘶愵挳摤愹㍥㙣㔲㉥挲㑡㘲攲捡愷ㄷ㠷つ㐵㑦㐵搶愷戵㔹昸㍢愸愲㌷㌹㤱戴㤵挸㔳㈷㤳㄰㍦敡搴㜵㐷愹敢挲㠳っ挳晥戱㤴㐲晣㠱ㄴ㤲㍣挸昰㐲㠰㤲㔲攷㤰㈹摣〳㤰ㄱ㔹敢っ昱搲ㅦ戰㉢〴㘴敢搲㕦㥦ㅦ戱㘰ㄷ㠱挵搸ㄷ摦敦㠹㤶戶㘸慣㥡ㄸ慡㔵㌶捤ㄲ㌲敡昰挲㠲愹戸㌴㘵改ㅣ㐶改戶摤㔱㝣挹㠸ㅤ〶摥㐲挶㉥搸昴戵㤵敤〷㥤㈶㙥㝥㐰捦ㄴ㤵挲㜰昶戲ㄸ〷㔲ㄵ愳ぢ㥢㤶挳㈲挲搱㌰摢敡㌴ㄴ㔵㐱㘷㌹〷㜰㉡㐵昰㡦㕦ち戱㝥戲㍤昴晥捥ㅡ敡㌸㘷㄰ぢ攴て散慦摢㌲ㄸㅢ㙦㈵挷㐰挲㙥慢㔵㈹扣ㅥ㝥ㅥ㕤戸攸㥣搰摢㔹昵㉣㡥攲㔷捣㔹〳㕡㤷晥㘷昴㕡㜱搶〵昶㘶ㄸ㍢愵晦㍦㠱㠲㉤昵扦㘰散㑤㈱昲㤳㔱㠶て〵挶㑦戶っ搹㜰㐷攰搹㐶昰㐶ㅤ㡣㜵㤵㘵挸㍢捣㉤攱攳搵戰㕡㐹㜰昸扤昲㥤㔷㈳㕡㝤㘹摢づ昵ㄴ㠰㡣つㄵ㝥〰ㄱ搴戳㝦㕡㙥挵愷摢攲愳攸戸敦㡣㔵昳㕣摦㌵㠳㠹㈵〴㝤㈷昸敤㤹〹㥢㘷㕡晣㑤愷㔰扢〳㍢㌱晣ㄸ晡㥣㕤㠰挰㍥㉢㠳户㉢ㄶ挹挸挲昶㈲ㄹ晣づ㘹㉣ㄱ㕥愲㜶昰慦㌳ㅦ㙥ㅡつ㝣扡扡〰㕦㘷挰愲ㅤ愱散㐲㡦㜳攷つつ㙥ㅤ敥㘸㝤ㅣ晥㈰搹愸㈰㌸愶㤶昰攸㘳摣搷捥㍤㐸户㡤搶收戳㘵㝦㍥户㜲攱〵攰㜴㝢㙦㐹㤳っ摦挹㉦㤲换㝡㤵㄰㤷昶㡦攳昷昶ㅤ戴ㅣ㙤ㅣ㜴ㅥ㝤搰㑤㐷搸㘴〳敥戳㙤㐴扦㉦愲慢㤸㈶挰㡦㙥㐴ㄹ㍥〸㝡昹挸㡡攲慦戰㉣㌲〰昲戹㘲つ愰㌷㔵㍦扦ㄹ㔵㡦挵〲㔹昰㡣㐱㜲㉣㡢敦愲㈱户㉢㕣㌶㔸㠲换ㄶ敡㉣㠱扣ㅥ昷㐰㍥㈷㜸㤶㔰ㄳ昹㑢㜴㘸㑤挴㐲㘹敦㠹晣挵㘶ㄳㄱ戴〲搴㐲㤳攳㡦挵㕡㐴㙦愰㕡户〹ㅣ〲ㄷ㘰㤴㘲㤱戲愶ㄸ㠶ㄶ㝥㐶捣㈰晤㝢昴晢㤵攳㉦扤挸昴㕦挷㠵ㄲ㠴愸㑡㑦㥥㠲㔰㑤晥敢挹挹㝢㈸敤㍤昹慦㙥㌶昹㌱捡㐸捥㐴て〰㐶〶㐴ㄵ扦搴㘲㥡挸㜰ㅦ昹㈳㉥ㄲ攰㈷㌵㡢㌱〳㈵慡敦ㄵ㘴搰㤷ㅢ慥㕡㕤㐵㈶敥㕢攰晡㌳㍥敥㔱昶ㄱ㉦㐲搲㤷㔳っ㥤戱挵㔰㉢㤶散挸ぢ扢㈳㘴〳㤶挴慦㘵㝢㡡昴㘲㥦ㄱ㝥昱昹ㄸ㌱愷㑥挵㕦㑥㘹㔱捣〹㠴ㄱ㕡愴愴ㅦ㙥愴昸㕣摣昸敦㝦摣㜶㤹愲〲〹搴ㄳ㌶㈶㥤愹挶㥦㡤ㅢㅦ挶㔷㔹慡㑤㡥㌷〸㤸㕥㠹ㅢ㤳ㅥ㔵攳㘷攳挶㝦㌸㝣愰搵㌸愶挳㜰攴〲㠹㈴挳搶㔵搶㝦攲ぢ敤㔱㌴㉦㤸搴㥦㐳㘶㔸㑣挹愹㐲挷つ愵㐱㠷㜱ㄹ挴挳㌷搲昳戸摢㠴㉢㈰㄰戲攱㥦㑡㌸㡤㍢㑦㜳㐶㘰攰ㄳ攸㜵〴㥢㍤㕤㍤戱㜳搱㕣昰㔰㌰㘸㥥昶㜱愶慡敦㈸ㄲ㠱㌹㤰て昷㜷ぢ愷㝣㠶改搸摥㡦㌸㐸愶昱づ㐹㝦捡㐳〵㔶昲攲搳㌱㘶㜳捦戴㘹㐶㝦ㅡ挸㠱㜴〴㘴㐶㝦〶㌰っ挴昰戶㜲㙥㡣晣慦㤸晢搳慣昸っ挱戳〰㘵㐱㘶㈷ㅤㄴ㍦ぢ戰ㅦ㔶㉡晥㔴㠵㍦㔱㤷ㄳ㙢㥥㕣挷㥦扥昸愷㝦㜰㌴昱㘴晣捡㈴㌱改㥦㘷户㉦〰っ挰㠹㉢㈲㔲㉣敢㕦㐴㐹昲搵ㄴㅦ敡搵㕦㘶挵㔷〸扥ち㔰㉥㜰捡摢摥㍢慥慣㑦晤昵㌵㜴ㄵ捦㄰攰㐷晦㝡㤴攱㐳㠱扢昱搱摥ㄶ㌳て挴昱攷晤〸㜸愶扥攳㝦㄰摦攵㙦㜰搱〳昸戳㈴〵㘵摥攷戵〷晡ㅢ㡢慣㐰换㕣晤慣㘱戳摦挲㌸㕣㔷㍢㡥挲ㄱ愹㕡㑡㕡㔱㄰敢㕣戰㜰昱〶扥攵㤸慡㄰㠲㤴愰㉡㥣愸攲㌸ち昴㙦戲㈹㜱㑣㍣改摦攲ㄳ㔱慢㌶昱摢㔱㠶て㠲㜸㔵摤ㅦ㡦扡挷㉦㈴慥㔵㠵搵昱㐲攲㕦㔵慣㈶㕦昸ㅣ〷㔳挸㐲㈶慤㥢㠸㌴㐵㐳摦㐵㘶㘴㘰㤴㜳㝢〴㍦摡㔵㔱扢㔸扦㜸昱戵搱晣挴㑤昹㑦㝣㙣昸戹㔷晥敤搵㙦扣晣愹㘳扦㝦晤昹攷㕦晥㡦㙦扣昸晡㉦㔷㡥晤换ぢ㉦晣昳㐳㝦晤攲慢㝢捤敦㙢㍦㝥㙤晥晢㑦㑤㕤㝥敡〹昳晣摤㈷㥦晡攴攳て㑦㉤㕥㌷㌹㌰㌰㌸㜸搷昸扦摥昸㠱戱㘷㥥昸愹昸搵㙦㙥㜰㠴㕡㉥㕥㤰㥥〶㤷慤愶昱㍤㘴㌰つ捥昸ㅤ㥤〶㤷慢㌶㙡㈵摡愸ㄹㄴ㤴攰搹攰〴㔴㠵㤱慥ㄸ晡㕦㈴㕡戵㝥</t>
  </si>
  <si>
    <t>VARIABLES CRÍTICAS</t>
  </si>
  <si>
    <t>㜸〱敤㝤㜹㥣㕣㐵戵㝦搷㉣㌷㔳㥤㐹愶戳戱㉦㈳㈴㉣㐹ㅣ㝡㕦挴㐸㈶㤳㠵㐰㐸㐲㌶㜸ㄲㄸ㙥㜷摦㑥〶㘶㐹扡㘷戲㈸ち㐶〵㐱㐴㤶〸敡㜳㐱㜸捡てㄴ㤴ㅤㄵㄵ〴㔱ㄱㄵ搹挴攵昷㄰ㄱ㔴攴昱㈲㈰愰愲晣扥摦㜳㤷扥摤㝤㘷㠶攴攱攷挷ㅦ敦㈶㜳愶捥愹㙦㥤慡㍡愷戶㕢㜵敦㥤㤰ち㠵㐲慦攳攲㙦㕥㉤っㅣ戰㝡㝢㘵搸ㅡ攸敡ㄹ敡敦户ち挳㝤㐳㠳㤵慥敥㜲搹摣扥慣慦㌲摣っ㠰搱摢㠷昸㑡㙢㙦愵敦㍤㔶㕢敦ㄶ慢㕣〱愸㌵ㄴ㙡㙢搳㑤㠸㥦攴晣㐴㕣㐶㌳㤵㙥㈱〱㉡愴つ㤲〹㈴㙤㈴㥡㈴㑣㌲㤱愴㥤㠴㍡昴㘴㤲づ㤰昶〸挸㥡㥥〵㉢昲㘷愰㐴慢㠷㠷捡搶摣捥㜵㜶扥昳㘲戱慥㔸㔷㈲㤹㐸㜷㐵攷㜶昶㡣昴て㡦㤴慤㜹㠳搶挸㜰搹散㥦摢戹㜲㈴摦摦㔷㌸摥摡扥㘶攸㑣㙢㜰㥥㤵㡦㈶昲㘶㌲ㅢ㑢愶㔲愵㕣㉥摢㍥〵㥡㤷昷㉣㔸㔹戶㑡㤵㌷㑢攷㔴敡㕣搱戳愰㙢戹㌵晣㘶改㥣〶㥤㔰戹㜰㘸挰散ㅢ㝣㤳㤴戶搲㉦愹㠵㔶愱㡦づ戴慣㜲摦攰㠶㉥ㄴ扢挶搰攰㌲㕤摤㤵捡挸挰㈶戶㠵ㅥ慢扦㝦㤵㔵ㄲ挷つ㉣慣っ慦㌴换〳㤵昶〱摡捦㉡㕢㠳〵慢㌲㜹㘰搱戶㠲搵敦〰㉢㙤〳敢捣昲㜲㜳挰㙡㘱愰㘳挰昶攱搲愲㌵㌸摣㌷扣㝤搲挰摡㡡戵捡ㅣ摣㘰ㄱ搲㍡戰㘴愴慦愸㕡㕡昰㍦搴㝣㜸㔰挹挴㔱㈸捦㐰捦㐶戳㍣㉣ㅣ㕤ㄸぢ挲晡㥡㡢搴愲愶㕣㙣㔲㥤㜵愹攸戳搵㝤〳挷㕢攵㐱慢㥦㤹搰㤳㜳敡㐰㘲㈰摢て㥥愵摣敡搰㑢㙡愲搳㠱㔸ㄷ收㘲㑣〷㌹㝡㑤戹て搵ㅣ改㌷换㜳㑦攸ㅢ㥣㤷挹㘶㔲搱戹换晡捥戴晡晢慣捡昰㍣戲搱戹㈷㤸摢收攵搲昱㔴戴㉢敡㕤戱㤴㥥〱〵㝡㉦慡摡ㅢ愴㘵㕥㑦㈲愱昷愱㙣㕦㄰搵昲っ扡戰㍦㔳㜶愳愶㕥戳愹㌷摦搴㕢㘸敡㉤㌶昵㕡㑤扤愵愶摥つ㑤扤ㅢ㥢㝡晢㥡㝡捦㘸敡㍤ㄳㄸ昷㙡㥢㌰愱挹戹㍡㥦敦扤晥挹㕦昴㉥晤昸〷㈷㝥散昲改㕦㕣愶搸㙢愵搳敦㡦挰扣扡㑡挴㔲㔲敡㙡㉤㘲攴敤㙡挴㜲愸㠶扦ㅥ〹㝤〰㔴攸〳㐱㡣㠳㐰㔰㡤㔸㑥ㅦ㑣㔹㈷㠸㔲㑦愰ㅡ慣捡捡敢づ㉢㝥㜶㘸晦ㄳ㜶㐶㙦㝢敥慣晢㥢㘷㈸づㅡ㔲㠶㐳㄰㠸搵㤵㈱㤵㤵㉣慢㘵㐸㤳户换㤰㠹㌱慣て㐵㌲㍤ㄳ挴㤸〵㠲㝣攳㐹㝤ㄸ㘵㠷㠳㈸昵戸㤳㙦㈶晣晥㑦㕣晦敤て㉤晡昲昶㤶昵捦㉦㌸攷㝡挵㜱㑡昲㍤ㄲ㠱㌹㜵昹㘶攲挸愴㥡㙢搶捤㌳㡢㤰㥥㑤敤㜳㐰㡣戹㈰捣㌱慥摦㑥㔹ㄷ㠸㔲㍦㜳㜲㙣㙦扦愵晤敤敢ㅦ㕦㝡改散晤づㅤ搸㍣昹昷㡡㠳愲攴ㄸ㐵愰扥挹挴㘹㔰㕦㤶㘴敤㝡挶㘹㜶㕦㤳㠹㈶㜵㡣戹挵㐱㡣〴〸㑢㤰搰㐹捡㔲㈰㑡摤敦㤴愰敢搷ㄷ㉤㜹攵搳㝦㕢㝡挵㍢㘲挷敦散摦晢㙢㡡ㅤ㕢㑡㤰㐱愰慢慥捥改㍡㜷㔷扤㥤㘵㘱㜴㤶ㄹ攴㐰㡣㜷㠰㌰搳㡣㍥㥡戲㜷㠲㈸㜵㡦㤳改敦ㅦ㥡昶昱㤶愷㑥㍤晥收㕢㈶㕣戰愳搲㜲愵攲っ㈰㤹扥ぢ㠱晡㙡挷愲㠹㘸捡㔷敤ㄸ挶㙥愷㠹挵㔳戹㤴扦摡㜱㝤っ㜳㥢て㘲㜴㠳戰〴㌹扤㠰戲ㅥ㄰愵敥㜴㑡㜰昴㤳昷晥扣㘵搱摡㘳敦扣㝢㥦㈷ㅦ㝤愲㝢愶攲昴㈳㈵㔸㠴㐰戲扥摡搹ㅣㅢ戶慦っ㤹戴摤昲搹㕦戳挹㜸〲戵搷㡢㤹捤ㄲ㄰攳㔸㄰㘶㥤搵㑢㈹㍢づ㐴愹㕢㥤慣㍦摡昴散㜹㠷㜶㕦㝥晣㘷搶愶㔳㕢㕡慦晢愵㘲㙦㤵慣㤷㈱㔰摦挳㌲戱㘸㌲搱㤵昰㘷㥤捤㈵㌲㌲㔰㘴搳搹㐴戴㉢㠳㐶㘰㕦戱戸㍥㠱昹㉤〷㌱㔶㠰愰っ㠹戸㕥㐹搹㠹㈰㑡摤攰㤴攱戱晦敡捣戶㔸㍢扢㙦敤扡攵挸㤹扦摤㜷㤳攲㥣㉢㘵㔸㡤㐰慡慥晡挹㕣㉣ㄵ㑦㜶挵㝤㠵㐸㈵搳戱㐴㔶㑡㤱㡥㐶㌳愹㔸㔷㔶慦㘱㍥㙢㐱㡣㜵㈰慣㝦㔴㥦㐴搹挹㈰㑡㕤攳攴ㅤ㝢㝡㘹攵敢㠹挹换㜶昶ㅥ晥㠳〳收㙣㍣扦㤵㔳㝤㈲㘸㡣慤ㅦ扥ㄷ㘳摡㉦㤸㤵㘱㘷㘶㘱㕦㜹㜳㈷㥥昱攷㥤挵攵挲扦㝥摥㐱㈶㙦捡扣愳摦㑤敢㥦〲㘲慣〷㘹㕥搷扤㕣㥦㑡搱㘹㈰㑡㝤挱㜱挸昱捤㤳ㅦ㕦摥㥥㍥敥昳扢摥㔷㜹昹㕤捤㉢ㄵ㤷㕤搲ㄸ㑥㐷愰扥㉦挸扣㔵㌳っ挹捣攵っ㐴㌲㜷㘱㈰㌰㤱㔲攷㐱㡣〲㐸换扣〵㤸挴㡡㤴㔹㈰㑡㝤摡挹扡昳攸攵㐷捥昸搱摡㘳㙦捦摦㤸㝣晡て㐷戴㉡㉥昶㘴改户㠱攰㡤㈰㐶ㅦ㐸昳㥡愵慢昴ㄹㄴ㜱摡㔲㙡愷㤳㝥晤ㅤ㝦㕤扥㙢挲ㄷㄶ摣晥捤挷㉥晦换昰捥㤱昶〱㐴㥦攸㑣扦ぢ换收㔶㉣㘸慡㙢愵㜸ㄷ挶挸㌷戲㐸挴ㅡ戱㤴㉡㘵㑡戱㔸㌱ㄵ㌵ㄳ㘶㉢攷摦㌷扡ㅡ攱㡣摦㕥㍡愹㙦戰㌸戴㔵㤶㈷〷㉣㌰㉢㔶戵搵捣㜱攲ㄶっ㡤っㄶ㉢晢〷㐷慥ㅥ㌶㠷慤晤敡攳慡㑡ㅡ㤲慤挶攲捤慡㐸㝥〷搵㈷㕢㘷昶㡦㔸摤摢晡散攸〳敢愲戱㜴ㅢ捡㡦ㅥ扢戸㙣㙤昶㘲ㅢ㑡搴㡤晢㠳㉤愲扢愱㤶㜶㤴㕤慥捥㥥㡤㐳ㄵ㙢㔰㡡㌷㘷㘰㘵㕦攱㑣慢扣摡攲摤㠵㔵㤴慡捥㘰㤴戳㝥㥣戳㘲㄰ㄵ挵㡡戰㜸㠸㕦㕡㕡戴㙤搸ㅡ㉣㕡㐵㤴㜷㤳㔵ㅥ摥扥挶捣昷㕢㝢搵㐰散㍣ㄱ戱㙦㡤㜸昱㔰㘱愴搲㌳㌴㌸㕣ㅥ敡慦㡤改㉥㙥㌱戱㘶㉤㥥㌰㔴戴戰攴㙣攱ㄵ㔲愱收㘶愵㐲戳㠳挶㈴敡慤㜴㠹㈳㝣㉥收ち㜴㥦摡㘶搷戵ち戵㐳㉤晡㉤戶挹愶㤹攳㈸ㄳ扤㔴㜳攴攸㐰㕦㥤㜸㉢㐶昴ㄱ愳愳愵㡣㥥攷晥戵攰愶愶㘹㑥敤ㄷ㙤挱扡晥㔸㜳戰搸㙦㤵挷扣㤱㔴㉣㤱ㅥ〴㘹扤〴扤㜹㔴敢㜱晤愹戶愹敤慤㕢晢㡡挳ㅢ㡤㡤㔶摦㠶㡤挳㤰攱㘶戳慤㡤愶㙤戸昴㈶㠸昴㘶㤲㌲㐸㌸ㅣ㌲㉡〴ㄹ㘱捤㠴挶〸㐸㘴㑤摦愶愱捥愲搵戹愱㝣捦ㄷ㑡㝤㠵愱戰㙡攵晡㝡昷㙦㈳㜸㡦慢攵戶〵昷㤸㤵搶〱㑣㔲㤵收收愰慡ㅦ㙢㔶㌶づ戳捤㡥ㄹ挹攱㐳㙦㈱搹ち搲捡㔵晥戸㜷㈹ㅣ㌵㕢㜸㌳㌶㘹㘰愱㔵㌲㜱ぢ㉣㕤㕥㤹慤〳昶㕤搵㐲慢㔲搰扣晤㕡㡡づ戴捤㐰〸㈳㐲晢〰扢㠴戵㙤㜸愱㌹㙣㑥ㄸ挰㡤ㅣ㕣愷〱㥡㈳愹散㄰㔳㑥ㄲ㤹㥢㍡散㜰搰㄰㤱愰㑦换㐴ㄱ搸㥡搰㥢搰㠹㐲捤づㅤ扢ㄲ㈸㍢愷㍣愳扥昵搷摥㤰攱㍥戱戸挴ㅡ㕣戳㝤㤳㔵㈱扣捤ㄸ搳㤴昵㝤㡥捡㔶ㄴ昲㙢㠷晢晡㉢㕤㈸改㤲昲搰挸愶㌷㔳て㜵改㙤㈰敥搵㝡ㅥ㥡昶ㅢ慦ㄳ㜷㕦㈶㙣愱㙦㝡㝢㐳㙤搴㐶㠹收㍤㥦㘶ㄳ㠶戲搷昱㑢㉥㝤ㄶ㝥㠵挷㡡㙢攵捤攱敥摣扣昲㌶慢㝤〰ㄶ㕡㔳戶攴㜶扣㑤ㄸ㔸㝢搲挰㐹㐳攵㌳昳㐳㐳㘷戲㍤㑤ㄶ慥戲搱戲㠶㜹㡢㍢搱戹愵㤷㕢㜷愵㥡㥢㙢㙥㐵㝤昷挲搳愰摦㌸〷㈴戲㘶愸㌸㔴改散攷㑦㕦扥㍣㔴㌱㍥〰㘹㌳敥户㡤ㅤ〸㜴昴㜴慦㕥搱扢㙣改㠲㔵㉢扡戶昵㔷戶愹昷愱摥扣㌱散扢敤㍢㥦㕤昵昸昹㈷㝣敥愷晢㐵㍦㔵摡晢㌴㜵㤶ㄳ搱㜰搷捡㍢㑤㑥摡晡挳㈰敡㍤㠰㜱㤰㐱戸昶搲攷㠱搷ㅦ㈱㌹ㅦ〴㐳㠵搸ㄹ㈳挵㐷㈹攳㐸ㄱ㔶㡡㜷慣ㅣㅣ昴挷㐸㉥〲㔱扣㙢㘵搷搴ㅦ〷㜱㉦戵〹㜹搰攳攲㌵摥攲㌶㝡敤㌲㐸挳㝡㡣㌸搵〹〴㍤愷捦㈱愱㘱㌴㡤愲㑡㔰ㅣ㘸〴换㠹㘸戸㙤㍥ㄴ挹挴〸㥦㘱晡〲㘰挱㐶昸ㅣ昳昸㍣挹㤵㈰㍥㈳㕣㐵㤹㘳〴摥㍥㡢ㄱ晥㠳挲㉦㠲㈸摥㐲㡢ㄱ扥㠴㠰㝢愹㝦㐳㍥㥥ㄱ㘶㐱摣㘸㠴敢㈰つ敢㌱攲搴攱㐰〴ㄹ㘱挵㘸㐶㔸敥㐴㌴摣挳捦㠶㈶㌱挲捤〸愸㘵愳ㅡ攱㔶㐴敢摢㐸㙥〷昱ㄹ攱敢㤴㌹㐶㤸㠳戰ㄸ攱㥢ㄴ摥〹愲摥づ㈲㐶昸ㄶ〲敥愵ㄶ昸㡤挰㉤㠰㐶㈳摣つ㘹㔸㡦ㄱ愷扡㠰〸㌲㐲㜶㌴㈳㘴㥣㠸㠶㙤㠵ㄸ㌴㠹ㄱ敥㐷㐰愵㐶㌵挲〳㠸搶㍦㈶昹〹㠸捦〸て㔲收ㄸ㈱㡥戰ㄸ攱㈱ちㅦ〶㔱摣㔸㄰㈳㍣㠲㠰㝢愹㌹㝥㈳㈴㈰㙥㌴挲攳㤰㠶昵ㄸ㜱㉡〵㐴㤰ㄱ摥㌶㥡ㄱ㍡㥤㠸㠶㥤㡤㉣㌴㠹ㄱ㥥㐴㐰ㅤ㌴慡ㄱ㥥㐲戴晥ㅤ挹搳㈰㍥㈳晣㥥㌲挷〸㌹㠴挵〸㝦愴昰㔹㄰挵㡤づ㌱挲㥦㄰㜰㉦㌵摤㙦〴敥㡡㌴ㅡ攱扦㈱つ敢㌱攲搴㍢㠱〸㌲㐲㜸㌴㈳㘸㈷愲㘱愷攵ㄸ㘸ㄲ㈳扣㡡㠰㥡㌰慡ㄱ晥㠶㘸晤㜷㤲搷㐰㝣㐶昸㈷㘵㡥ㄱ收㈳㉣㐶攰㍣愵㌹摢慢〵㄰㠹ㄱ㥡挰戹㤷晡挷㍦㝤㘳㐲㌷挴㡤㐶㌰㠰て敢㌱攲㔴て搲〵ㄹ攱㐵㈸てㅣㄸ㕦㜰㈲ㅡ㌶㝢戸㔳㈳㐶攸㐰愶㙡ㄷ㘰挱〳攳ㄴ㐴敢愹㈴搳㐰㝣㐶㤸㐱㤹㘳㠴㈵㔰㈶㐶搸㥢挲㝤㐰ㄴ㜷㝤挴〸晢㠲㜳㉦昵㡣摦〸摣㈲㙡㌴挲㠱挰㠷昵ㄸ㜱敡㌸愴ぢ㌲挲慦㐷㌳挲慦㥣㠸㠶㙤愷ㄳ愰㐹㡣㜰ㄸ㡢晣㡢㔱㡤㜰〴愲昵㤱㈴戳㔹扡敡ㄴ㌹㤷㌲挷〸换愱㑣㡣搰㐵攱㔱㈰㙡㈵㐴㘲㠴㈸㌸昷㔲㍦昵ㅢ㘱〵挴㡤㐶㐸〲ㅦ搶㘳挴愹ㄳ㤱㉥挸〸摦ㅢ捤〸昷㍡ㄱつ晢㕥㙢愰㐹㡣㌰㡦㐵晥敥愸㐶㌸〶搱㝡㍥㐹㌷㑢㔷㌵㐲て㘵㡥ㄱ搶㐲㤹ㄸ㘱ㄱ㠵㡢㐱ㄴ昷扦挴〸㑢挰戹㤷扡挳㙦㠴㜵㄰㌷ㅡ攱㜸攰挳㝡㡣㌸㜵㌲搲〵ㄹ攱㠶搱㡣㜰扤ㄳ搱戰〱挷㙤愲㌱㜶㌷㙡昶扣愶〳㕢戳扢搱㕥㕡摣搷㍦㙣㤵攵〶戶愳㠴㕦〵㌹㑤ㄲ㝥ㄲ㙦摡换㘶挱㍥愷㤹㕥敡挱㝤㍢㡥慦㠶户换捤愹㐰ㅡ昶つ散摢敡晦摤ㅤ㜹换敤㡥挸摥㐸捤づ挹ㄸ扢て㘸㌴㜵晢㈳㘳㠳㝤㡤㠸ㅢ〳㠱户㉤搲㕥扡愰戹戶㤱ㄱ㕦㝦㡦㈵㘷㜴ㅥ摥摦〸㠹㡥㡥扥㙢挲挶摥搸㐸㤹㘸搴ㅤ㡡〱㐴晥敦晥㑥晤㠳〲昶晥捥ㅡ㡥㠴㙢㐹搶㤱㥣㐴㜲㌲㠸扡挶ㄹ㙡戹㜲㍣ㄷ㍦ぢ㥡㐲愱㑢ㄱㄱ搲敦㈶收ㄴ㤲昵㈰扥愱昶㌴戰㐶㉦挸㡣㜵搸愸㌰〷㑤敥摦㙣㉡㕢㕢㌰摥摣㜳昳㘰㌸愴戸搵㉤〳昰改㑣㙥㠲戴攷㐱㤶ㅦ㙢昵㘳挷昰捤㍡摥㙦攵ㅥ晡搸摢ㄹ㘸㐵扣㝢摦㙢㘰昵昶挱挲挶昲搰㈰ㅥ㤴攰㉥㑢㜷〱攷攳ㄵ㘵ㅡ〳换㠶㝡㐶㠶㡤㠱㘳晢昰慢㝤㘰㤵戵挹㌲㠷㝢戰㈳㡣㉤㥣㘵㌸攲㤰つ㥡愵挵㙤晦㍦㌷㜰㐲摣㝡挳㘶㝢㜵て㐷搵昷㘱㝢㉢挵㌱㙦搷挲㈱㍣㙢㘱挹愳㈲㌴扢㘱㘰㠷敥㉤戸㐳ㄳ搲〵㤴敥昳㝦扥敥攸㔹㥦晤敡敢捥敦戳戱ㄲ㤶㑢慦㐷愵ㅢ攷攳ㄲ㤲㠴挷㡡㔳愷㈱㥤㌷ㅦㅢ㘷搲㙣㘸〶昶扤晢㘵愳捤挹㤷㍡ㄱつ㘷㌰㈶戴挹挲㘴〸㡡搴挵㑥㙦㠱戰昶搲㥢ㄱ慤换㈴ㄵ㄰㕦㙦ㄹ愱捣㔹㤸攴㤱㐸晡挵㔶ち户㠱愸㈲㐴戲㌰搹づ捥扤搴戹挸挷扢㜷攷挹㑤愳㈱摥〷㝣㔸㡦ㄱ愷㉣愴昳っ攱摢挰㌸㙢㌴㈳扣搷㠹㘸㌸つ摡〰㑤㕣㥣攸㜳㔹敥昳㐸㍥㐲㜲㍥挹〵㈰㙡挴㌱捣㔶っㅦㅣ㐶晥つ扦㉦㐳㐴㐸㕦㐸捣挷㐸㉥〲昱ㄹ收㘲捡㌸㡣㘰挰攰〱㤳ㄸ㠶㐳㡦㘶㐲㜵〶㐴散攰㈱扤ㄳ散愸慤㠴愷㔲㡤挶戹㠲㙡昵ㄸ㜱㡡攷㔷㔵攳戰㤵搸㉤㈴㍦㥡㜱㑣㈷愲晥愸慢㜵㄰㥡㜶攳㠸㘲㈲ぢ㕣㕡搷㘷㙤攵昶改攴ㄲㅥ扢改ㄹ愹って挹㕥敦愴搲挲愱攵㐳挳ぢ晢㉡㥢晡捤敤搳㑡㑥攰愴㡤搶㈰㡥㘷捡㌸愵愹㤳つ㙤摡㘴ㄵ㜵㘹昵搰㐸戹㘰㉤㕤昸㔶㌸扥㐱晤攰㍥㌹戹㘹㔲戸昶散㐴〲攳㥤ちㄹ㔷挲㉦ㅤ摣愴昴㍤〰ㄱ挶ㄵ㙡攵搹㐲晤扥戲㙦戱㔱㕤搷㜲ㅦ扦愳㙡攵㌵㝤挳晤搶挴㤲挴㑢戸慤〴换攲ㅣ慣㌸愱戴㘶㈳昶㕢ㄷ㑥㉡㉤㈹昷ㄵ晢晢〶㉤㍡〸㙢㘵㍥摦戴捣摡㠰㌳慦㤵㐳㤵㍥㍥㝢㌵愹戴愶㙣づ㔶㌶㜱愷扥戰㝤㙡つ㈷㌳㐶㙢㘹㐱摦㘰〵搹㠸㘷ㄹ敥㈸慤摥㌸戴ㄵ㡦昲㡤っっ㉥㌱㌷㔵摥ㄲ㥥㠲㜵㥤㑢摣愵㥡㔴㔳㤳㙡㙢㙡摢㔳㥦ㄹ㕦㠰挶㝤搰㘸㠷换㝤昹㤱〲㔷〳㥤搵㘷ㄸ㌰㄰㌷㉢㙥㕡戵㤰㈸摢㡦㥢ㄱㅣ㘳搱挸愵愳㜳ㅣ挹愳㌶ㄶ戸收㔱㠳挰〳ㅥ敦㈱㐹㉥ㄷ昵㔵㐸搴㝥㌵挸㜱㑢搶㉥慤ㅥ㐲晦㡦㥥㔶㙣㉤㐳㜳晤㈴㕣摦晣扣㌳㍦捥ㅦ㤳敤㜶㐴ㄹ㥢ㄵ扡㉣㥡〳戹晡戶ㄹ㉥〹㠶捤㜴㜲㌵戸ㄸ㈷㐴敤愵㘵㘶摥敡挷挱搶㠰㌹㍣搹㘶戸㠰ㅥ㌰晢㉢㑥㕣捦搰挰㠰挹㜶挷㌶扢扡㘰昶㕢㙤愵敥㤱攱㈱㍣攸愶㑢㈰搲㌸ㅤ㤱戹つ㈲㜳㥢㠸摡㑢慢㜸ち㉥㘱敡ㅡ摡㘰㤶晢㠶㌷づ昴ㄵ摡挸昰愴晡㉤搱㘰搱㙣㘴㌱〴㠳昲㜲〷㤹晡㐵愰扤ㅣ㠲扢扢㜰敦㐳搳搱晤㘸搶㑤捡挰㍦戵㠷㠷愴ㄸ㤲㘴愶搱㕦㠴戶㔶㑣㜰㌲㐶㐹㐱㜶挹㔱〳㠲扢捥㐶㥣戴㙣㌵㑣〰㝥昴㤷㐰ㄹ攰㑦换ㄶ㤰㌱て换㈶〰㄰㕥㌶㘴ㄶㄷ攳㜶㝤愸㍣挱㜹扡戶つ慥攵㜸㔳㡥昰昸戲〷挷攴㌸㝥摦搲㔷戴捡㙤ㄴ慣挶挲戶㠵〷㥦㠶敤㐳摡㈶搴摡㍡戱㉤㈸慦愵慥慥㤹捥愱㤰晦〹攳愵つ晡㥦㍢㌱㝢㑣㉢㑢ㄵ㘶搹昴㌵愸㠷晥㍦慣ㄳて㐶㔹㥦㍡挰戵〴㕣〷搲扡つ㤱昵扥愹㍤㐹挴㜹愳〶愸㐵㥥㑢攵ㄹ㘷ㅢ捥〳攵㜰戴㔵㉡㌲搱㜷愸㘹搸攷㤹㙤㐸㠳搰㐰挵㔸㡤㔶㙥ㄵ挳昶㈰换㘵㍤搷挸㑤㑤㉤㜰戵㔱扦㡦搲㤰㉤㔵慣戶攴戴㔳昱ㅥ挱昸㌲ㄲ户戳戳㐰㝦慦㍣搹㔹㠱㤸㙢㔱晣㤲㉢ㅣ搶搷〳㠴愳愸戳㐰摤㥡ㅢ㤴搸愶戹〱戱晡慢㈰敡挳㄰㜲㘱㈰㑤㐴㕦〹㤱摤㈸捥㠳㠸㔳㔷挸戸ㄱ戲摤ㅡ㉡ㄵ㡦挷㌸㕣敡㥢㤸挳昹〸㜱ㄴ昲㕡攵㉤㤰㡥摦㉡㍦捡ㄴ昸搱户㔲㠹挳愸㡦㈱攰搶挷攷敡摢〰搰户ㄳ㜸㔱㌰攰づ〲扥㑥〰捦摦攸㙥攳ㅢ攰慡㘶㕣㠰㈷㑢〳捣㜸㈷㐰㌰攳㘵㍥慤ㅤ㤴㠴㘵挴晥ㄶ戵㝥㥢㕡㍦〳㘱㤰ㄹ㜹㔲㘶㥢昱㉥挰㜶捦㡣㍣㘰ㄳ㌳摥捤ㅣ慥〴㔷㘳挶㝢㈰ㅤ摦㡣㔷㈱ㄹ㠰㈱㝤㉦㤵㌸㡣晡て〴〲捣昸㍤〰昴㝤〴㝥㌱ㄸ昰㝤〲㝥㐰挰㤷〰㄰㌳晥㄰㕣搵㡣㝣㔰㌶挰㡣㍦〲〸㘶扣捥愷搵㘷挶〷愸昵挷搴㝡㌳〰㐱㘶扣ㄵ㜲㌱愳愶ㄹ㠳收㘷㜵ㅢ挴㘲慤〷愹㠸㐷㜲㌵搶㝡〸搲昱慤昵㜵㈴㘳〶晡㘱㉡㜱ㄸ挵戳扢〰㙢㍤〲㠰㝥㤴挰㍢㠳〱㡦ㄱ昰㜳〲㜸搴㈷搶㝡ㅣ㥣摦㕡昱㈰㙢晤ㄲ㈰㔸敢㙥㥦㔶㥦戵㝥㠵㔸晤㙢㄰㜵㍦〰㐱搶攲愱摣㌸搶晡㌱㈰㘲慤㈷愸攸㈷攰㙡慣昵㈴愴攳㕢敢㐱㈴〳㌰愴㝦㑢㈵づ愳ㅥ㐲㈰挰㕡㑦〱愰㝦㐷攰挳挱㠰愷〹㜸㠶㠰㐷〰㄰㙢晤ㅥ㥣摦㕡㠹㈰㙢晤ㄱ㈰㔸敢㜱㥦㔶㥦戵㥥愵搶㍦㔱敢㤳〰〴㔹㡢愷㜷攳㔸敢㜷㠰㠸戵㥥愷愲愷挱搵㔸㙢ㄷ愴攳㕢敢昷㐸〶㘰㐸晦㤹㑡ㅣ㐶晤ㄱ㠱〰㙢扤〰㠰㝥㤱挰㘷㠳〱㉦ㄱ昰ㄷ〲㜸㜸㈸搶㝡ㄹ㥣摦㕡㤹㈰㙢扤ち㄰慣昵摦㍥慤㍥㙢晤㤵㕡晦㐶慤慦〲㄰㘴㉤ㅥ昳㡤㘳㉤ㅥ〲㡡戵晥㐱㐵慦㠱慢戱ㄶ㔷㈰攳㕢㡢愷㠶〰㠶㜴〸敢ㄷ〶散ㅦ搰〰㙢㈹㘰㜴ㄳ㠱㥣㔸〳〰捤〴戴㄰搰〴㠰㔸㡢㐵昰㕢㉢㜰昸㥦〰㄰慣㘵昸戴晡慣搵㐶慤㝣㠱㐹昱㔸㌰挸㕡㍣てㅣ挷㕡㔳〱ㄱ㙢戵㔳搱㌴㜰㌵搶㥡っ改昸搶㥡㠱㘴昸㡦㜷㥦愸挴戵搶摥〸〵ㄸ㠳㙦㔹改㈹〴敥ㄳっ㤸㑡挰㌴〲㜸ㅣ㈹搶㥡づ捥㙦慤㙣㔰摢摡ぢ㈰㔸敢㐰㥦㔶㥦戵昶愶搶㝤愸昵㌰〰㠲慣挵㠳挳㜱慣㜵㈴㈰㘲慤晤愹㠸攷㡢㌵搶㍡㄰搲昱慤挵㜳㐸晣て改㠳愸挴戵ㄶて㈲〳慣㜵㌰㌰扡㤳㐰ㅥ㔲〶〰摥㐶挰㈱〴昰摣㔲慣㜵㈸㌸㥦戵昰㐸㝤挰㥣㌸ぢ㈰㔸㉢改搳敡戳搶㘱搴㝡㌸戵捥〳㈰挸㕡挷㐰㍥㡥戵收〳㈲搶㥡㑤㐵摤攰㙡慣㌵ㄷ搲昱慤搵㠳㘴昸ㅦ搲㙦愷ㄲ搷㕡㍣戱っ㌰㐶ㄷ㌰晡㈸〲ㄷ〷〳愲〴挴〸㔸〲㠰㔸㉢づ捥㘷㉤扣〴㄰㘰慤㈴㐰戰搶昱㍥慤㍥㙢愵愸㌵つ搲扡〶㠰㌱敥㜷戱挱敡㍢㘵㥡っ㥤㐶㘹敤㘰摦㌰㙥㐵戹愲㕥摣㌷㡣㐵㜵㝢〹〴㐱㌹づ摡㑦㙥㔱㝤㠹收㜸㝢㘲〷㌷㐶搵㙣㤲ㅤ搴ㄸ敦摦㌵㥢ㄹ㄰㙤敦愷昹戶搱挶〳挹扥㕡㐰ㄹ摦㑡ㅢ㙤捡㍥ㄸ㜰昶摡搴慣搱て搳㝣㜶㥦〲摦晣て戶攵㡣っ㕡挳㠴㠵㉢㤶㜵慦㕡戴㍡愴戳㙣㍥ち晦㜰㙢㤴㐳㤸㍢㜳㙢挷㙤㉡扥㌳㐶敥㠶㠶戹㍢㘷换㈶㌹㠷搸㑢〷㉢戸戵つ㍢ㅣ㌶㉥㈶㍢挱ㄵ㈳挳㌵㌱收戶㘹㑥㑣㜷㝦晦㡡㐱㙣㍤ㄵ捣㜲昱㉤戲㔷㠱扡搹晢㙡戲敤戰㠷晢愰㔰挲换户挳㠰㥤敤㜷㌸戶收㘱摥敥ㅣ搱戲㙦㑦愲戹搱〷ぢ昲㜸㐰ㅢ戹ㄳ㉣㜳㔰扣戰㝡戸戸搰摡㈲㥢搲㉢㉤散㈸攳搵搰㝥㙢㥡㈴昰㔸戹㉦搷愵敥㝣〵㥢㤹挳摣愴㜲㐲搲攱㜵㘹㤵搵㙦昲㘵〴散㈹㌹愱㤵㠵㘱㍣㤰攰㈹攰㡢〶㙦ㅤて挱㈲㉤㡥㤷㤴昸挹ㄸ㘳㥣慢慤〴晢搲ㅥ㝡ㄵ㝥㉢挹昵晣㌱敡搳㥦攲㜵敤㌱㈱㌷挰慤〲㜴愴㤳〰ㅡ㘳㙢ㄴ㘳慥晦㍣㥤㍤㘹㥡晢㤸㠷㍤搲挹㈰搶敥捡戸㝦㍡㠹㥢摤攵㘱扣㡤挳㜷户㍡搸㜵晡戱挱㌴摣㠷慤挲晥敤㤳㑢㑢〷ぢ晤㈳㐵㑢昶ㄹ摤戱㕢戶ㅢ摦ㄲ晥㤲户攲㙤㕦㡤㘱ㄷ挷㈸㑢昱㙡扣晢㜶挶㥥㥦㐲攸愳搱搳㘴攲㠴㡥戰㥥攷昴扢㤳攱㥡摤㝥㜸㈱って㑤慤㍥㝡㈳㉦㕢㘳㘸㙢㄰㜱㑣攳搹戳昷晣㠳昴㌸ㅦ㙣搹搰戲㈱㥥㔸昸㐴挷昶搹愲户㠴㥦㔰㑦㝢攰㌳っ散戶敥㘱て㠱㡥㜳㍥搴搵㑤㕤摣㔶摤㜵攷㔷扡て㕢昸㌴㔶㘷昶㐶ㅡ㥦㑥戰㤷㘹敢〵〱㌶㡥㐰ㄳ㠹〳攱戳ぢ戲㑣㍢〶㕥㔳㝣㠸挱㕥愶㠵㌴㈷㌱摤つ㌲晥㌲㡤て㍢攰㝦㐸昳挱〸〶攴攷㜴㔰㜷㤹㘶㘷搸㑣㑣て昵㉥㈴搰っ〶㉣㈲㘰㌱㐸㙢〱㠰晡㠱㘶搴㔳㝣㉡㙦ㅤ攰づ㘷摢〰㜷㝡搱㑤つ扣㌴㠲愷ㄴ戰㈳㙢㑣㙣攳㈹扦㕥〲戵㍦㝥攰㠱㜹㉣㡦㉡昹昲昷㙤攸ㅤ换晣㤷㠲㈸ㅥ㘷〷㉤㝦㜹㡥㉤㜶㌵㡥〷㙣昷㜶搶捡㐸㉢〶㕦挶ㅣ㉡攰㙡搶挵换㈱ㅤ摦攰㈳㐸㠶晦㈱扤㠲㑡㔸ㄷ晥㙣〵㜵つ敥慢捦㑡㘰昴㠹〴㙥ぢ〶慣㈲㘰㌵〱㍣㕦㤷㜵昱ㅡ㜰ㄳ摤㝤摥㈵㜸ㅦ㌲㘰㔹扣づㄸ㉣㡢摦攷㔳敡㕢ㄶ㥦㐴愵㈷㔳改戹〰㜰㘹㙣昰扣㕢捤挲㐳㌳㑣攸㉣㠸㑥㐱ㄸ攳戸㍡て〰㉥㡡摣慢㜶㉡㕦敦愰㜸愰捥改㥣昵ㅤ㙦㙡㔰攷〳挴改㈱愴㑦㐵昲敡昸搴敢㈸攳㤹㍣挷㈸晢㝡㤰てㅢ攳摡㜵昶改慤㠷㑣㍢扦敦て㕥㉦攲攱扣摤㡢㜸㔶㉥㜹搷昷㈲ㅥ摤㡢㔳㑤攸㔶㍣挳㜷㝢ㄱ敢慣ぢ㈰攳㍢㤵㘷晤昸ㅦ搲㐵㉡戱㌳ち愹㑢ㄱ㜲㥤捡摣挳㘱改㐵ㄶ昵㤶〸扣㉣ㄸ戰㠱㠰㡤〴散〴㠰㍤㐹昷㠱昳ㅡ晦ㄵ扥㘴扥挶㜲〶㤳㥤挹㘴㍣ㄲ挴晦㤰敥㈷攷ㄴ愷㤵挷㍡昵愷ㄵつ㈷㐹㍣㝥挲扡ㄴ㘷㑡慢㠷户昷攳ㅣ㡦㐱㥥㕥搸㈱昶㑥㍢ㅡ㘷㉡㐳㘵捣㔸㉤昵捦慢㜹㘹昹扣摡挴改㜵㙦㉢㑡㌲挶㕣㡤搲戴㕥昶㡦挶㌷昲扣昴㉣㜸昵㉤㈵愶攱㘵っ愲㑥搳㑦攸㉢攰㜵㥥愱搲㜰攷㙡ㅣ㔴㜷昲敤捦ㄲ愶慣敥搶㑢愰㌱㌰㑦㔶慣㘵㤰摦晥搸挲ㄷ㥦挲㘷づづ㙤ㅤ㤴搲戴㔶昸ㄲ㉣㜳搳ㄳ㈶㌰ㅢ㑥㘴㜲ㅤち攳㐵扥㠴ㄸ㈶搶㥢㤰昱愴收挸㌵づ㙦㙣〶㍦慢㘷㐱捦慡摥㕣㈱㥦㑦挷ち戱㔴ㅡ敦慦㈷ㄳ㜱㌳ㄱ捤愷搳愵㝣挶〴㥦挹㈷㡣戲〷挵ㅢ晥戱㘸㉡㕢㌰㤳愶㤵㡣挵捣㕣㌴㥡㑡攵㌳搹㘸㉡㕡㌲㔳搹愸㔱昱愰搱戴㤹㉢愴㠰㉡㐴㔳挹㘴㈶㘷挶㌲搹㔸扡㔸捣㘷昲搱㤴㤵捥ㄹ挳ㅥ㌴㔵捡ㄶ㜳㤹㘸愱㤸捤ㄷ㤲㔹㉢㤹㑤ㄵ搳㠵㑣㈶ㄷ㡤挷㑢挵㑣㈹ㄷ攱㜹㤶㔴㘲〴㘹昴ㄶ㤲慤㈴摢㐰㈲搷扡㤱摢㈹㝡て挹㝢㐹捥㘲㈴て扡㈴愵攰㈵㌹ㄳ㠹㡥㔶ㅥㄷ扤搱㤳㈸㉡㔱㜹㔵㔰㐵㘵戵㑣㤸搰㜰㍦搷㜰㠲攵扤㝥㘷ㄸ㔳㤱戶昵㙣戸戶晥㈶㌰㌸ㄱ㑡攵㙢㌹㑣㡣ㄲ攳〱ㄸ㤶晢㠳㈰攱〸㑦戲㔸㈰攳㐳㘰愷昶㉣攸挵㍢㘱晥㔷捦㡣て㐳摥づ戹慣㑤㔶攱㕤㕣攳㕣㐸愶㐰㔲晢㕤ㄹ攳㍣㠸㈷㐳散㍢挹㡦昰㠸㑣㙣戶㠳搹敥㐵㜲〱㘰昲㜹ㄵ㜵ㄳ㈲㔹㐰㝤㈱㐴っ挸捦㉤愰散愰慡㠲㕡戲㕢㈰〲慦慤〲挲㘶慤㌶㐳挲愶㕤摢㌴㙦㐵〲挹攷㘲攰搰㌴㙦㜳㜸攳ㄲ昰㜶搳捣愷昲㘶㌶㘵㤶ㄲ昹㜴㈶㔹㑡㤴㜲改㑣㌴㥥捥ㄶ慤㙣㌲㥦捡㤹〹攳㔲て㥡挸㐴㤳戱㐴扣㤴捦㈵搲挹㐲㈱㥤㌷㌳㔱戴愷㔴挹捣愴㘳挵㜴摣戸捣㠳ㄶㄳ戱戸㤵㐸㘶㉣㌳㤹㑢㘶㑢㘶㌶㤶㉦愵㡡昱㜴ㅥ㥦㘸挸㔸㤹㠴戱搳㠳收㡢㤹〴㥥㜱挸愵昳挵㐴㌲㕤挸㘵ぢㄹぢ挱㘲㉥ㅥ㉢挶捤㡣ㄵ戹摤慤挴㈷㤰㐶㕦㑥㜲〵挹㈷㐱㈲㜷戸㤱㐱㑤㤳〷㜳㔲㝤挱㑢㑡㈶搲㔴愴㜸〴挷收愹㝡㘱㌶㌶ㅤ〸昱戰〴攳慦〶〹㐷扥攵愶㘶ㄳ搰昴慥愶搳㌵ㅤㅡ攱改㕣搵㠳搷㔲㝥㈰搳ㅦ〰愲敥愶㕡㜲㕦㠱㥣〱昹戹〷㔴㍣戸ㅡ㤹㌵㝡昰㐴㐸ㅢ㍤挸攳㌵挹攷㙢㔰〵て㝥捦攱㡤ㅢ挱㍢㠳ぢ㠶㠶㕣〶愳㐰㍡㤹㑦ㄶ㤳戹扣㤵换ㄴ㡢戹㔴㉣㥦㡣㤹改戸㘵摣攴㐱戳戱㜸ㄶ敥㉥㘶㑢搱㌸㍥愶㔱㌲昳㌱㌳㔹㡣㈵㑣换㑡挶愳㠵㠲㜱戳〷捤ㄴ搲㘹㜸㉡㤶㠰㘳㤳昰戶ㄹ㡦㥡改㘲㌶㥤挷㐸㠲㔱愶㘰摣㔲㠵挶㌰扥攵戲㠹ㅣ㝥昳㙢㔶搹戴㤹㐸收戳戱㙣㉡㥦㡥挶ち挵挸㝤㙥㈵㙥㐵ㅡ㝤ㅢ挹敤㈴㜷㠰㐴扥敦㐶〶㜹㤰㘷㠲㔲㝤挱㔷㤳㌳愵攲改㥦㜸昰ㄸ扦〷扦㑢捤昷㠰㠴㈳㍣〰㤴搴㐱ㅥ晣戱ㅢ戹㠳㥥晡㈱㔳捤㘴攸㔰晡㑢づ晢挸㍤〰㌹㠰昶捦㐳〸㠹〷ㄳ㠱ㅥ㡣〵㝡昰㘱㌷㥦〷愱ちㅥ㝣挴攱㡤㥦㠱户㍤㤸㡡ㄷち昱㘸搶㉡挶捣㙣搲挲㤷ㅥ昰搹㠷愲㔹挸挴㌳㈵㌳ㅥ戳搲挶㐳ㅥ㌴㙦㤹戹㜸挶捣愵㜳㜰㙦㍡㤱㌲慤㜴㈹ㅢ㌷㜳㈶㔲ㄶ㔳搹愲昱戰〷㑤㈵搱愷ㄲ攸挴戹㝣㉣挹㤱㍦㠱戶㤱捡攷搲攸散愵㡣㘹ㄹ㡦㜸㔰捣㌵㘸〴戹㘲㌱㥢㉤㈵ㄳ愵㐴慥㔰㌰㑢㜸㠱㍢㥢戳㔲㘶㍥㤹㡦㍣敡㔶攲㔱愴搱㡦㤱晣㥣攴㜱㤰挸㘳㙥㘴㤰〷㝦敥㐶㔶ㄳ㠹づ愶㔴㍣㤱ㄴてㅥ散昷攰㙦愹昹㈹㤰㜰㠴㠷㤲愳㝡㤰㠷㤵ㄲ戹㠳㥥晡㈳㔳捤㘱㘸㌶晤昵〴㈲昱㍦愴㥦㠳㥣〱昹㜹ㄲ㔴㍣㌸㉤搰㠳㔳〲㍤挸㘳㐸挹㘷ㄷ㔴挱㠳㑦㌹扣昱㘷昰戶〷昹改愷㙣㍡㤷捦ㄵ捤㘴㌲㥦㐹㤸昱㝣ㅡ㝤㈱㙥㘵捤〴㍥㥣㤳㌶㕥昰愰㜱戸戴㠰㜱戳㤴㡣㘷㌰㙢ㄷ㌱晡㘶㉣㉢㥤㡣㘱㌶㡦挶㔳〹攳㐵て㕡㉡收捣㉣摣㘲挶攱摤㐴㌱㤵㡢㘶愳改慣㘵ㄵ昱搵ㅢ昴㜹搳㜸挹㠳挲慢㠹㐴ㄱ摤㍦㔶捣㈷ぢ㌱㉣㉦㌲㘶㍣㠷敦ㄵ挵㤳攸㠲愹㐲㠴㐷愴㔲㠹扦㈰㡤㝥㤹攴ㄵ㤲㔷㐱㈲㑦扢㤱㐱ㅥ㝣挶㡤ㄴ㝣㌵㌹㔳㉡㥥㤲㡡〷㕦㝦捤㌷㡡㌶㘱ㅤ慢昱〰づ㍣挸㠳搲㔱㍤挸〳搴慡〷昹㜵㍥昹㔲㤴㝣㌳㑡挹愱㈸㍤搸づ㌹㠰昶てて㐵挵㠳㉦㈲挳挶㔱昴捦㤰㌶㡥愲㍣ㅡ㤵㝣㈲㔰〵て扥攰昰挶ㄴ昰捥㍣㠸㜵㔴扥㔸㉣㔹搹㝣ㅣ扤愵㤴㑦㘱㘵ㄴ㉢攵戱㥡㑡㕢愵㘴搴㤸敡㐱㤳昹ㄲ㍥挷㔲挸愶搲㔱㉢㤹㐸㈵戳㈶㕣つ㠲㈱㌲㕤挸㕡㈹㘳㥡〷捤㈵㤲㔶㌴〳㘷㘳戱㤵挴摣㠶〶㘲挵㘳㘶㉡㥡挱㠷㥢攲㤹㥣㌱摤㠳㤶攲愶㤵㐲㉦㡤攳ㄹ户㘴㌴㘷攵戱〴挴摣㡣㠹㌵㕢㡣㈶戳挹挸㡢㙥㈵㘶㈰㡤摥㡢㘴㙦㤲㝤㐰㈲㉦戹㤱㐱ㅥ晣㡢ㅢ㔹㥢㐸㔳㤱㝡ㄵ㤱攲挱㈷晣ㅥ㍣㠴㥡て〵〹㐷㜸㜸㍢慡〷㜹愸㕢昵攰㤱㑣㤵愳捦戲昴搷㍦㄰㠹晦㈱㍤㤷ㄹ戹ㅥ㝣ㅤ㈱昱攰挳㠱ㅥ晣㔹愰〷戹㐰㤳㝣愲㔰〵て昲㘸㤶扣ㄱ〳敦㡣愲搹㔴〹㑢散㜸㌲㘵挵㤳㠹㘴㍣㥢㌱戳㠵㕣㉥〶戳愷捤㑣㈹㘵挴㍤㘸ㄲ㥦㙦㌲㜳挹㘴㈹㡢㜹㌰㕦㐸㘷㌳挹㉣㔶㈶㤸〱㔳ㄹ㉣㠶搲㐶挲㠳㕡搱㕣㉣㕥㡡㥡戱㜴ㄴ摤㌵㥦捣㘱㐴戵㜲㜱慢㠴昵㠹ㄵ挳搲㍤改㐱ㄳ搱㔲㉣ㅤ攳㐰㥥挲㌰ㅥ戵戲㤹㌴扡㝥ㅥ㑢慢㈲㍥㤵㘵㈵㈲㑤㙥㈵㔲㐸愳搳㈴ㄹ㤲㉣㐸愴搹㡤っ昲㘰㡢ㅢ㈹㈹㠹慦㈶㔷ㄳ㄰㈹ㅥ晣㡥摦㠳ぢ〸敡〱〹㐷㜸愰㍣慡〷戵ㅢ戹㠳㥥㕡捡㔴昳ㄹ攲㍤戳㙡㐷愴㜸㜰ㄹ攴㥥〷㈷㐳㉡ㅥ扣㌹搰㠳㌷〶㝡㤰㐷挸㔲㠸㤵㔰〵て㐶ㅣ摥㌸ㄱ扣敤㐱㑣㍣㤸换愲㌰㜹ㄶ〳㔹扣㤰挳㉣㤸㡣攳㝥㈵㤵㐸愴ち挹㤸戱捡㠳ㄶ㜳昹㐲㌶㕥㡡愷搳㜰㜶愶㔴挰户㥦捣㐲戴㤴㡥㐵㌱戳㤹昱愴戱摡㠳㥡愶㠹㤹っ㙢㑦换㡡㈶昳昹㝣づ慢㤷㔸搶㡡㘵㑤ぢ挲愲㘹慣昱愰搱㘸㍣〳㔵㤹㘴慥㄰㑤攲㥢㝤㘶㉡捤㝢㉣㉢㥡㡤攵捣㔲慥ㄴ㤹攲㔶㘲㉤搲攸㜵㈴㈷㤱㥣っㄲ㤹敡㐶〶㜹㜰㥡ㅢ㈹㈹扤㐴愲㐳敤㠵㐸昱攰攷晤ㅥ捣㔳㜳〱㈴ㅣ搹摢㑤ㅤ戴㤲搹挷㡤摣㐱扦昵㌱搵ㄲ㠶ㄶ搳㠳㜲愰㑤慥ㅦ㜲捦㠳㍣搰ㄶて㕥ㄶ攸挱㑢〲㍤挸㘳㙤昱攰㈶愸㠲〷㜹㠴㉤㝤㜰㌳㜸摢㠳㔸㍣攰戳㠳戸〹㠵㍦戰㈲㡤㘵㌳㠹㑣㈶㤱㑢ㄴ攰㥢㘸㍥㕡㌲捡ㅥ㌴㙢愵㔳㤸戰㐰㜳愵㈴㈶愹㉣㌰ㄶ㍡㔸〲昷ㅥ㌱摣挹ㅡ㤵㉡㌴㕢捡收㌲㔶摣挲挰㥣㡣挲㠳㔱㉢㠱㔵㑤づ昷㉢昱㥣㔵㉣ㅡ晣ㅡ慣㕤〰㉢ㅤ㑢挵㔲愵㔲ㄲ㉢㥣㘴ㅣ㌷搱搹㌸ㄶ㌳㔸戶攲㉥㍢㥡㈹愶㈲㍣㜲㤷㑡㡣㈰㡤摥㐲戲㤵㘴ㅢ㐸㠴㘷敥ㄲㄹ攴挱㐳摣挸㙡㑡㈶㤲攴㙡ㄶ㈲挵㠳㘷晢㍤戸㠳昱ㅦ〴〹㐷づ㜳㔳〷㜹昰㜰㌷㜲〷㍤㜵㍥㔳㉤㘷攸〴㝡㔰づ搹挹㕤〸戹攷挱戹㐸㈲ㅥ慣〴㝡㜰㜳愰〷㜹搴㉥昵扢ㄸ慡攰挱㉥㠷㌷㉥〱敦㡣愲戹ㄲ㤶㄰搹㘸〹㍤㈱㘹㈶戰〰挵攸㠸〵〸晡㘶㉣㕥捣ㄵ㡣㑢㍤㘸㍣㤷㐹愵捣㔸ㅣ㉢㔵ㄸㅡ挳㥣㘵ㄶㄲ愹㜸愲㄰㡤㈶㜰㍦㤷㌰㉥昳愰㈹㝣ㄵ㌷㕤㐸攱捥ㄲ㌷ㅣ戹㔲ㅥ晢ㅥ㐵昸㈶㕢㐸愶㉤㜴戲愸戱搳㠳㘶捣㜴㍥㥢挲摤㐴づ〳㉥搶㉦昹㘴ㄲ㌷ㅣ㌱㉣㜳ㄳ㘸〶挵㕣㠴㡦〱㐸㈵㍥㠱㌴晡㜲㤲㉢㐸㍥〹ㄲ㠹扡㤱㐱ㅥ㡣戹㤱㠴摡㠹㍣ㅤ㉡㠹㐸昱㘰慦摦㠳㔷ㄱ㜹㌵㐸㌸㤲㜲㔳〷㜹㌰敤㐶敥愰愷慥㘵慡戵っ慤〱㘹捤㈲戲㝥㘳挲昷戰扣敦㜴ㅡ摢搹愱㠸敦㤱〱搹攲㤸㔲㍡㜱挴散挷㌷㙡㔷攰扣㙡㤸愲户挲㈹㐷㡢㝤㙡㌸敥敥㡥㔴攱㤴㔳戹挹㔲㙦㠳摡捤ㄹ愷㙥昲㐱愵㍤㍢㌳〹户慥㠱敦摥㔸㉥散㐸搵捤㐳㤶づ㍥挳挹昲昵昴㌵㌶慤㜳昰ㄹ㌱晡〶捡㥤㑢昱摣戹㐱摡捡㌳戲㌷㝥㈰挷昴搳戰戱攸㝣搳㥡敦ㄶ捣改挷搹攴ㅢ㜸㤵攳慢㈸㡢攲ㄹ㕣㐳ㄹ㤴㥣昱㐰戳扥㤱ㄸ〴㔸㙣挵㌳ㅥㄹ㈵㤶晢㐶〹攳㘶挴㡤扡㐳慡㤶〵づㅤぢ愰㐹㝡摤慤㐸㡣愱愳〷㍣慦挸㐲㌷戰挸つ㉣㜶〲ㅤ㑢㄰攰㠶ㄴ㥦㄰㝦㔳慦〸捦㜱㔸㐱㝢㐷㐶昶㘶㘴㕢㘶愹㉢攷ㅢ戸晡ㅢ㠰挸户㈷搵㌲挸挵㘶㜷㐲挴〰慢愲㤶㐳㉡搶改昱㔹愷扡愷搶ㅤ㘸〸ㅥ换㠸㈱敥戲つ戱搲攱㡤扢挱㍢㤳㔰ㄲ㑢昸㘴㈱㤱㠹攵㜰ㄳ㡥㡦㝣ㄷ昲搸㥤挹㘶㘲㘶㍣㤱㉡㤶搲挶㜷㍤㈸敥搱ちㄸ㉢戳㤹㔲㠲㕢㘵ㄸ㘴捤っ㜶㜰愲㌱っ慢戸㈷㑦ㅡ昷㜸搰㔲戴㔰挲敤㕤㉥㕤㑡攵㜱扦ㄱ换挶㘳搱ㄸ㍥戸㕢㈸㐶㑢ㄹ㙣〳ㅢ昷㝡㔰慣㍤㤳㜱摣㙡㜰昶㑤挶搳昱㝣㈹捡改㌵㤳挹攰昶〶摢〱㤱ㄳ摤㑡㝣て㘹昴㝤㈴摦㈷昹〱㐸㘴㤵ㅢㄹ㌴㠶慥㜶㈳〹戵ㄳ㜹㍡搴㍡㐴捡ㄸ㝡ㄴ㑣攷敤愹㍤㐴攴挳㈰攱挸㐹㙥敡愰㌱昴㘴㌷㜲〷㥤昷ぢ愶捡㌳㘴搲㔷㍣㔸攲㌸ㅡ㔶㌳愱㥢晤ㅣ昱攸慦晦㤷㝡搱㕦㜹搸㈴ㅥ慥改慦㍣㕣㙡㤴昲捣㠸㝤㔶㍦㠱挴㡡㘷㐶㡤ㄸ㌹敤㘱敥㑦ㄲ㠳〰戳㔳〵㘰愵挵ㅣ㠴〲㜸㜷㥦散㑦戲ぢ㝢〰愴㡤㜷㥦㐵㈴㤲ㄶ昳㌴㜰攸㍡ㄶ㜸㕥㤱㤲ㅢ搸攰〶㜸愸挳慢愳て㠱㝦㑤搷攱㈹㄰换㕢摦㜵㜸㌰㈴㜲扥㡢慡㥦㐵㔰㙦㐰㈸搲て戹㤴晥㌹㈹㝤敢㈶昰㐷㡦晥愸㤵㙦㥢㝢づ㥥㐴愸昹㔰收㈲㝣昸㤲㙤㉡搴㡣㌷㜵散昷㕢㕡㥡摥戱㘷扡㌸慤昰昹ㄳ晥戴㑥㠳摤晦〷㝡攸摥敡㕣㐰㡤〷攳㐷㍦㡦ち户㡥愰扣㠱㑦㍡搴㝦ㄴ搸晦㑤㜷づ㜸㌳〶㤶㔶㜰㉥㠰搷晤搷っ㜵㝢ㅦ㤶㥦攲㥥ㄷ捣㜱㍦搵㌸慢㉡㜱ㅦ㈴㜲㤳慤㈸㝢改昰改㐳ㅣ㑡㈱㘲づ㍦散㌸愳捡昹摥て摡扦㉡挵昳㘳㜸慡挵㉡扡ㅡ㉢㜸㠴戹愵愹戹攱扤㜹㔹㠵㌸㥦㤰攷ぢ㐱搴㠶㙦㤳㉥㉤㑥㐳つ昶て㜸㍢㙡㐱摦戰扣㕤ㄸ㐱扣搲㥢㘱ㅣ㘳ㄷ捣㘴捣㥢戹㘴㘶㈲搱摡〱㐷搴㥦敡㡦㥡㐷慤搹㤹㈳㌴愱㑢扦㠰㕦㙡ぢ㔴搳昶㑡㤷㤹挹㑢㜶㈶㍤捣㘴㈲㌲〹㝣攱搸愹〸㡥㙡㕣㑢㉣ㅡㅣㄹ㘸捣〶戹㈰㥢㤷㤹捤㔶㉦㥢ち戳㜹搵捥收㔸㘴愳㈶㈰ㅢ搶㠷㡤㍦慣晦㐶昴㌶て㍤㑣昴㙢㌶㝡㌱搱捤づㅡ㜲愰晦㐹㌴㥢扡慢㐰昱搴㡣っ㈲㐲敡扤づ㐳戰攲㈹ㅡ慢㠴㜰愸㘳〷ㄸ戶㥥扡㈹㜳ㄷ敦挶㜹捤ㄷㅡ㙡㜳㝥㐷㥣摦搳攷㜷㝣搰㑤㜹慡㝡摢愵摤慤扦㌹扢晥㤵㜱愶晣㑤敥㐵㐹㜱搷晡扦捣愷㕤慥㍣晢㤵昹㡡㐷㑦搵㔷挱㍦〰戱晤㉡昸㍦晦㍥捡昷慣晥攱㐴搴㝦敤㌰㜲㈱㌴挹㔸㠱㡦搷㘲愴㔳ㄷ㠳攷㜸愱晥㡥ㄴ散愴搲慦っ㐴慡㑦㐰㙣晢昷ㄲ㠴㡣㌶挸搰㠸㝡㘶挶㜲敡ㄵ㠰㕤㠳㠴㜵㤸攸换㍤昴愵㐴户摢攸㈵㐴扦〸戴㙢搸戰㥥㑣昴ㄵㅥ晡㌲愲㈳㌶晡㔸愲晦摢㐱㐳〴㌷㑤㈵晡㤳ㅥ㝡㈷搱搳㙤昴㘲愲晦攴愰㈱〷㝡㉦挴㜴㕣㐵っ搸摤㜷搰搵㙥捡戱ㅤ搴摣つ敤愱扢搶户㜶摢づ㥡搰慤慥㐵捡㈰〷㍤㠳攲〵㝥㜰散㘹㈷愲晥㑢㡣㤱慦㐰ㄳ慢慥て〰㠵㠳扥〶㕥ㅣ昴ㄴ㔲㜸づ㍡〸㤱敡㔶㐴搹づ扡ㄱ㈱愳ㄳ㌲改攵昱愴㝡挲㌱ぢ摢㜲㔸ㅦ㐲昴㙤ㅥ晡㈶愲㘷摡攸挵㌳㠱晥㤵㠳㠶ㅣ攸挳㠸扥摤㐳摦㑣昴ㄱ㌶晡㔸愲㝦敥愰㈱〲㝡㌶搱㜷㜸攸㕢㠸㥥㙢愳㝢㠸㝥ㄸ攸㙡㔳改㐲㑣挷㜷㠹㐱攲摤㜷搰㍤㙥捡戱ㅣ戴昲㤷㙦ㄳ〷㜵㍥㜶愸晣摥昵戳㔹摤敡㠷㐸ㄹ攴愰㥦愰㜸㠱づ晡戱ㄳ㔱晦㤵挸挸〳搰挴慡敢㈴㈸ㅣ昴㈰㜸㜱搰㡦㤰挲㜳㔰ㅡ㤱敡㔱㐴搹づ晡ㄹ㐲㐶ㄶ㌲㌸〸㈶㡦慢敦〳捣㍥〱㌹㡣昸づ愲ㅦ昳搰てㄱ晤㑥ㅢつ㤳挷搵㍤づㅡ㈲愰摦㐵昴捦㍤昴挳㐴捦户搱㑢㠸晥㡥㠳戶㥤扦㠰攸挷㍤昴㈳㐴㉦戴搱㜰㔰㕣㝤ㄳ攸慡㠳ㄶ㈳愶攳户挴散㤱㠳㥥㜲㔳㡥攵愰㔰攷㥤昳愱ㅤ㐳攵㜷散摦搱扢攷慢㍦㈲㘵㤰㠳㙥㐳昱〲ㅤ㜴慢ㄳ㔱晦〵换挸㜳搰㠴㕡㠴昴㌲㔰㌸㘸ㄷ㜸㜱搰捤㐸攱㌹㘸㌹㈲搵㕦㄰㘵㍢攸捦〸ㄹ㉢㈱戳㝢㔰㐲㝤ㄵ攰敡愰戵㡡攸㤷㍤昴ぢ㐴慦戱搱㜰㘷㐲㝤搹㐱㐳づ〷慤㈳晡ㄵて晤㈲搱㈷摢㘸戸㌳愱慥㜱搰㄰〱晤㙥愲㕦昵搰㉦ㄱ扤摥㐶挳㐱〹㜵㌵搰㔵〷㥤㠶㤸㡥㈶戸㜶捦ㅣ搴散愶ㅣ搳㐱㝦㝤搴㜶捣ㄹ㡦换ㅣㄴ晡搵㉦攷㉢㡤㤴㐱づ晡ㅣ㡡ㄷ攸愰捦㍡ㄱ昵㕦搷㡣戴㐳ㄳ慢慥㡢愰㜰㔰〴扣㌸攸摦㤱挲㜳㔰〹㤱㙡〶愲㙣〷㑤㐱挸搸〸ㄹㅣ〴戳㘴搴ㄵ㌵㘶㌹㠳攸扤㍣昴㔴愲晢㙤㌴㑣㥥㔱㤷〱㑤㜷㐲〴㤳てㄲ扤户㠷㥥㐶昴㈶ㅢ㡤ㅥ㤴㔱ㅦ㜷搰㤰〳㕤㈶㝡ㅦて㍤㥤攸㘱ㅢつ攷㘷搴㐷ㅤ㌴ㅣ〷昴ㄶ挴㜴ㅣ㐲っ搸摤ㅦ攲づ㜵㔳㡥攵愰扢摥戳㙢㍥戴㠷捥㔹昱㠲晣㥥㍦昳愵昹敡㐸愴っ㜲搰戹㈸㕥愰㠳㍥散㐴搴㝦昹㌳㌲ㄷ㥡㔰ぢ㍣㍥〴ち〷㐵挱㡢㠳㍥㠸ㄴ㥥㠳摥㡦㐸㤵㐲㤴敤愰ㄸ㐲挶㌹㤰挱㐱㌰㜹㑥㥤敤㤸㠵㥡挲㝡〷搱㘹てㅤ㈷晡㐳㌶ㅡ㐶捣愹昷㍡㘸摢㠸攷ㄲ㥤昱搰〹愲㍦㘲愳攱晣㥣摡ち㜴戵㑦㕣㐰㜴搶㐳㈷㠹扥搰㐶挳㥤㌹㔵㜱㜴㐳㡥㤲㕣㠴㤸㡥〵挴㠰摤㝤〷昵戸㈹挷㜲搰㌹㥤昷捥㠷㜶㝣ㅦ攸㍥改㐱攷㝣敡〷昳搵㔲愴っ㜲搰㈰㡡ㄷ攸愰〱㈷愲晥慢愴㤱㘵搰㠴㕡攰挳㐳愰㜰搰㑡昰攲愰㌳㤱挲㜳搰攵㠸㔴㙢ㄱ㘵㍢攸㐴㠴㡣㑦㐲㘶㍢㈸慢㌶㌸㘶愱愶戰晥㌴搱敢㍣昴㉡愲㍦㘳愳㘱昲慣㉡〰㕤㌵昹攷㠸㍥挹㐳慦㈶晡㑡ㅢつ㤳㘷㔵慦愳ㅢ㜲攸扥㡡攸㤳㍤昴ㅡ愲晦挳㐶挳昹㔹㜵㡡㠳戶㥤晦㈵挴㜴攴㠹㐱攲摤㜷㔰挱㑤㌹㠶㠳捥挹ㅤ昷㙥㔹ㅣ㑣㐸㥦捡摦昳㥦㡤㥣摥慤晡㤰㌲挸㐱敢㔰扣㐰〷慤㜵㈲敡扦㤸ㅡ改㠷㈶搴〲捦ㄷ㠱挲㐱㥢挰㡢㠳㔶㈳㠵攷愰ㅢ㄰愹㐶㄰㘵㍢㘸㌳㐲挶搷㈰ㄳ〷㈵攲㙡㠵㘳ㄶ㙡ち敢㥢㠸摥攲愱换㐴摦㘲愳㜱㘷ㄷ㔷挷㍢㘸挸㠱扥㡤攸慤ㅥ扡㐲昴ㅤ㌶ㅡ户㘸㜱戵〴攸慡㍢扦㐱昴㌶て㍤㑣昴㥤㌶ㅡ昷㑥㜱搵攳攸戶ㅤ昴㙤挴㜴散㈰〶㔹敤扥㠳㍥攸愶ㅣ捤㐱㜸㑣昶㠱攴挹㝦㥥て敤愱㡢ㄷ扤㌸㍦㤹㐸㈴晥ㄴ挷晤搰昹㐸ㄹ攴愰㜷愱㜸㠱づ㥡攷㐴搴㝦捤㌵㜲㈱㌴愱ㄶ昸㍡〲㈸ㅣ㜴㌱㜸㜱搰搱㐸攱㌹攸㍥㐴慡㑦㈰捡㜶搰㈵〸ㄹ㍦㠰っづ㐲扢㡤慡㑣㡤㔹敥㈷晡㜲て㝤㈹搱て搸㘸昴愰愸㑡〰㕤㌵昹㑦㠸扥挲㐳㕦㐶昴㠳㌶ㅡ㍤㈸慡㡥㜲㜴㐳づ㜷㍥㐴昴㈷㍤昴㑥愲ㅦ戱搱ㄸ㙣愳㙡㡥㠳㠶〸攸挷昰慢攳㉡㘲挰敥扥㠳慥㜶㔳㡥攵愰㐸攸㈰改㐱户㕣搷搹捤搷㠲㝡搷ㅥ㠲晢㈰愴っ㜲搰㘱㈸㕥愰㠳㘶㌹ㄱ昵㕦㥡㔵摣攵㔷㜴搰慦㔱ㄷ㠴攵㈷攲㙥ㅤ㉡搹㘷㘷戴㈷〱ㄳ戹ㄱ㐰㕡㐰晦㈷㈸扣㝡㉢㜸昱敡摢㤰㡤攷搵摦㈰㔲㜱攷戹㕡搲㌳㤱㤵㝤㑢㝤挰㘸㈵摤摦㠹愸晦晥㕥㠴ㅢ搶㤲改㌳㜶愶㜷戹㤹敥敢捦昴て捣㤴晢戰㜶㔳攲㔶戴昱㉣㘴搲㤴㘲㈹㌵〳攰敡つ挱㜳㐴㜳搳搷㐶㝦㤷攸攷㙤昴㠲㤹㐰㑦〱扡摡㤴㜶ㄱ捤摤㘱ㅢ㝤て搱㉦搸㘸摣㠰愷搴㈴㐷㌷攴㘸ㅣ㉦ㄱ捤扤㘱ㅢ捤㍤㘹攳㘵ㅢ㡤ㅢ昰㤴搲づㅡ㈲愰㕦挵慦㡥㠷㠸〱扢晢㑤改㘱㌷攵㘸㑤〹㕡㐳㠳攱搳愴㈹㙤昹摡改昲晢搶㔳昲摤㡡扢换㔵〷㝤〰㌰摢㐱㉤㈸㕥㘰㔳㙡㜶㈲ㅡ扥つ挸つ㘸昸㌷愴晦㠹扡㈰㉣㍦㑡㜶㤶㈹慤㘹㐱摣㑢㘶挵㜵〸㡦攵愳〵㜱㐳㔸㕡搰敢㝦昳戵愰㈶㐴㉡㙥挰㔶ぢ㔸㙤㐱㝦〳㌲戰㠰㝦㜵㈲ㅡ扥捦昷ㅣ㌴〵㙥㤷挹㝢挸昶㥦㄰戲晦㍡㤲〸昸㥥㐷㙢㠹㑦昴㑦㉣搹㘲㙥戵捡慢愸晤昲㌸㝣㍢扥㥡㔵挶摦㑤㕡㠶㉦挴攱㕢㔹昸㌳㤵捥ㄳ捦昸㜲ㅣ㕦搱㜱扦换愴㠵㘳㘲愳戴愲㡣て㌵㑤㈸㉤慤攰㘵换㘲ㅢ晥挴换㌰扥搴㍣昸㔶㌸挶挴ぢち㉤㥣㜷攰㌷晥慤愵愶挰㜷〳昸搰㝦攰戶愶㙤挲慡㍤摣ㄷ敥㥡昸戱慤㍤㍢挴㌴摡攰晥㔱摦㍢㙡㔱慦挰捦昶ㄹ挳㌹㈱搹㌳攴挳敢㍡㡣㐴㥡捤㔸摡㈲㐸㔸户㔳挴㜷㝢㠴㠴㕡戹㥤㕤㕦㍢扥慥㈱挷㜵㜵㝦搵㘸攲㐴昷㜵ち慡㙣㜹〱㐹挷摡つ㐶㜴㘸挲㐰慦挹㍦捥摢㌶搰摢㙦つ㙥ㄸ摥攸晤㐱㕥ㅣ㙡攳〳慣㝡㌲捡㐳㑢昳㐷扤㡣㈴搴慡㍢晣㔲㙥戲㡡㌴攲㤷㜲㌳㔵愴㔳晣搲ㄶ㜴㈴㌶㙤㘳㉡愴㘳搸敢扦〲敤㌵ㅤ㠹敡散戵ㄷ㐵㔵㝢㈹〳ㄹ搰㘶敥愵挲㄰㐸㌹昶昱㤷㘳戲㉢摤搷㉦㥤敡㑡昷昳㑢昷㜲愵晢晢愵〷㐰㉡㌵㌹〰搲㌱㙡昲㔴㘰㑤づ㐲愲扡㥡㜴㔲攴慢挹㐱挸愰愶㈶摣戲㤳㥡ㅣ攲㉦挷㘱慥昴㔰扦㜴戶㉢㥤改㤷㜶戹搲㔹㝥㘹ㄲ㔲搶㐴戳㈶㉤敡ㄷ㠱〵㍥〲㜱㜵〵㥥㑤㤱慦挰㘹攸愹㈹㌰户戰愴挰㜳晤搹扤换㤵扥摤㉦攵㤶㤴㘰扢晣搲挵慥昴㈸扦㜴ㄹ愴扥〲晦㌴戰挰㜱愴愸㉢㜰㤲㈲㕦㠱㤷㐳㑦㑤㠱㔷戹搹愵晤搹慤㜳愵ㄹ扦㤴㕢㌴㔲攰慣㕦㝡㥡㉢捤昹愵㐵㐸㝤〵晥㕥㘰㠱摦㠹ㄴ㜵〵㝥ㄷ㐵扥〲㤷愰愷愶挰㘷戸搹捤昷㘷㌷攸㑡扢晤搲戲㉢㕤攰㤷㙥㜱愵㍤㝥改㔹㤰晡ち晣捤挰〲㉦㐶㡡扡〲ㅦ㑢㤱慦挰敦㠷㥥㥡〲昳㤶㕦慣㜶㥣㍦扢㜳㕤改昱㝥改〵慥㜴㤹㕦㝡㤱㉢㍤挱㉦摤〹愹慦挰㌷〶ㄶ㜸㈵㔲搴ㄵ㜸ㄵ㐵扥〲㕦づ㍤㌵〵收㉤戰ㄴ㜸㡤㍦扢捦戹搲戵㝥㈹㙦㘹〵扢捥㉦晤㤲㉢㍤挹㉦攵㑤愰慦挰搷〴ㄶ昸摤㐸㔱㔷攰昵ㄴ昹ち㝣〳昴搴ㄴ昸㈶㌷扢搳晣搹摤收㑡㝢晤㔲摥攲㐹㠱㑦昷㑢扦敤㑡㑤扦㤴㌷㐵扥〲㝦㌶戰挰㐵愴愸㉢㜰㠹㈲㕦㠱敦㠳㥥㥡〲摦敦㘶户搱㥦摤㑦㕣㘹㥦㕦晡㤰㉢㍤挳㉦㝤捣㤵㥥改㤳㐶㜸㤳㠰晦㜸㠶ㄲ㔲㍤㐰挲扦㌲ㅦ㔶晦〹㈹㙢㘲っ㠱攵愱㉣晥㌰㙣愵昶㙢昰㑤敡㘲户㝥㝦㡡敦㕢㥤戰㌷㔳ぢ㤷㜵㑡㔶ㅦ㥣戰㉢ㄴ昹敡挷㍢〹搶㙦昵愷扥㌱晦ㅦ㠹㔳扢搵㌳㙥㜶㈳㐰㡥㌱㔱㕣攰收ㄸ昲㉦ㄱ戶㔲㝤敤ㄲ㘱㝢㕤㡥扣㡤愸戱㈸敦ㄴ挴慤敦〵搲㥢扣㜹㐷㈰搲戳晣㔲慥晣㐵晡㍥扦㤴㉢㝣㤱扥摦㈷㡤晣ㄳ㔲晣て改戳㈱搵攷㤰㝣〰㈴慣㐲愰搲㌶㘸搱㈶昵㍥户㈶㌵戶晢㄰昱戵戶㍢㤷㈲㥦敤戸㠶昶摢慥㤵ぢ愴㌷扣㠴攳㝡㝥てㅦ搱晡〸昲㔱㕣㝡㔱㠷㍥ㅦ〱搷㙣ㅤ㕣〰㔱摡挶㐵㐵〷ㄷ㍥㔵㡥ぢ㥥㉡挷㠵㡥挷㈹慥㔵㔸㝣㝤〱挵㕣愶㌰㑥㝦ㄴ〱㑦㌷㤷㈴㕥㡡づ㉥㐵慡ㅣ㤷㈰㔵㡥㑢て㡦㔳㕣㍤㠸敥ぢ㈹敥㜴攲昴挷㄰昰㜴㜳㤱攰愵攸攰攲愰捡㜱㔱㔰攵戸ㄸ昰㌸挵㠹㕥㜴㕦㐴昱㙣㈷㑥㝦ㅣ〱㑦昷㕣㐷㙡摢㠴昳戸㤷扥㠳昳㜷㤵㍢捡捦㈹捥挹愲晢㘲㡡㌹ㅤㄳ愹㉦㐱挰搳捤愹户㥡㥥㔳㙥㤵攳㔴㕢攵㌸挵㝡㥣攲昴㈹扡㉦愵㤸㌳㈷攳昴㘵〸㜸扡攷㍢㔲扢摣㥣ㅤ扤昴ㅤ㥣ㄵ慢ㅣ㘷㐳㡦㔳㥣改㐴昷㑥㡡㌹挹㠹敥㑦㈰攰改㍥捥㤱摡扡㌹㤱㜹改㍢㤶搵㜰㥣戸扣㌸挵㐹㐹㜴㕦㑥㌱攷㈳搱㝤〵〲㥥㙥捥㍤㕥㡡づ捥㌹㔵㡥㜳㑤㤵攳ㅣ攳㜱㡡昳㠷攸晥㈴挵㥣㍡ㄸ愷㍦㠵㠰愷㥢搳㠴㤷愲㠳搳㐳㤵㍢扤㠶攳㜴攰挵㈹づ昵愲晢搳ㄴ㜳㤴ㄷ摤晦㡥㠰愷㥢㈳扡㤷愲㠳㈳㜹㤵㍢愳㠶攳挸敤挵愹㝥㜰㜲㠷㕤挴㐸挲㍤㥡㜷愲搸㙤㑤㠶攲㈸㉥ㄱ〵㈷㠲摦㡤㘸挳㤷愱㌸戲㑢㐴摥㠹攰愳ㄷ晡昳搴捡㌱㕢ち㝡㈵㌹づ搷㔲搰㉦㌸〱㌲㡡愳慣㘰慥愲㤴〳慣㘰慥㐶挰慢っ〷㔳慦㠸ㅤㅣ㐴慢ㅣ〷捦㉡挷㐱搳攳ㄴ〷㑢㈹摡晡扡捡㥣攳㐶㥣㔲㔷ㄹづ慡㤲攲摤晥捡㕣㐳慤ㅣ㐴愵愰晦㠷ㅣ挷㑦㘶愴慦㜵〲㘴搴㐷㕣改㜵〸戸挵㡦㜰㔰㤳挱晢换〸攸慦㠰㑣㙡㔲ㄷ攰㤷㈸戸ㅥ〱て捡㌱㑡愰㌷㈰愰扦ち〲攸㠵昸㈵搰慦㈱攰㐱㍦〶㐶愰㌷㈲愰㙦〲〱㔴㐶づㄶ敢㘶㍦㤴㈳㠸㐰㙦㈱昴㔶ㅢ㉡〳〱愱户昹愱ㅣ㄰〴㝡㍢愱㜷搸㔰改搷㠴㝥摤て㘵晦ㄶ攸㌷〸晤愶つ㤵㙥㑡攸㥤㝥㈸扢慢㐰扦㐵攸户㙤愸昴㍡㐲扦攳㠷戲昷〹昴㉥㐲敦戶愱搲㠹〸晤慥ㅦ捡捥㈴搰㝢〸扤搷㠶㑡㥦㈰昴㝢㝥㈸晢㠶㐰敦㈳昴晢〲敤㘰ㅢ攵摦昹㙡摡愶ち愷ㄷ㑦㍦晤搵㡥㤶捥晤㕡㑥㥥摦晥愹摦摣晦摢㑢ㅦ㔹㍦敦昷慦㝤收㌳㡦晣敥搲〷㕥扢㌳㍦敦晢㔷㕤㜵敦㜱㥦㝦攰户㔳㑢㔷㌶摤昶敡戲㉢捦㡡㥤㜹搶收搲摡搹㑢捥晡户㌳㑥㡣慤㥣㌲愷戹㜹挲㠴挳愷晤㘰㥦㈳㈲攷㙣扥㐳摤晤㡢扤〷㤵㌴㝢㤶攵〶捥㘰捥ㄵ㘱昳㤷戲晣㤰挵㘸㔶搲昰ㄱ愹敦〷㑦昷ㄲㅣ㘱〷㄰搴㡦㄰搰て㄰摡搴挱㠶昸㉦㉤戱戴㙤㤶愵愶挴㙣攳㔲㤶㥦戰ㄸ捤ㄱ戶㙥攱㝦㡡㠰㝥㤰挲㈶挵挶㉤㕤攷㈸愷敢㉣㠰㥥㌶㝣摡㠴つ㕥㈲扡㥣〸㍥ぢ愷ㅦ㠶㌴挲戶㉦㡡ㅥ㐱㐰㍦ち〲㐵㙣晡㠲㥦㕤愷㠸摤㐱㈲㡥㙣㔰挴㥥㈱㡡㝥㠱㠰晥㈵〸ㄴ戱㘳〸㝥㔶㥤㈲㜶ㄶ㠹㤸搹愰㠸晤㐶ㄴ晤㈷〲晡〹㄰㈸㘲户ㄱ㝣㘷㥤㈲㜶㈵㠹㌸戸㐱ㄱ㝢㤵㈸㝡ち〱晤㍢㄰㈸㘲愷ㄲ晣晥㜵㡡搸搱㈴㘲扦〶㐵散㜳愲攸て〸攸㍦㠲㐰ㄱ扢㥣攰昷慡㔳挴㙥㈸ㄱ㌳ㅡㄴ戱㐷㡡愲晦㐲㐰㍦て〲㐵散㤰㠲㥦㔲愷㠸㥤㔴㈲㈲つ㡡搸㕦㐵搱ぢ〸攸ㄷ㐱愰㠸摤㔵昰敤㜵㡡搸㠵㈵㘲㘲㠳㈲昶㘶㔱昴ち〲晡㔵㄰㈸㘲㘷ㄶ晣㠴㍡㐵散攰ㄲ㘱㌴㈸㘲㕦ㄷ㐵慦㈱愰晦〱〲㐵散敡㠲㙦慡㔳挴敥㉦ㄱ慡㕥㤱㘲㤷㤴愸搷晦㙡㑦㝦㑥㈳㡥戰㙦㑡づ㑤搸㜵搷捤㈰挸㠱㕤㔳搰慦搵愲ㄵ扢慢㐴晣摤㠹昰㥡扣㘲ㄷ㤲愸扦搶愶㘹㘵㕦ㅡ攳て㤴㔴昷㑣摢搸㝤〶昸㔱㍣敥㥥㠶〷昸捣愶㍣扦㘹っ昰㙦㐴っ㑥㜱㍥㘸㌶挷挳㑣昵㈴ㅥ㜶戲㈷㤲㌴晢摡㕦昸攷ㅦ㌹㈷㘴㑥㔵改㡣晡ㄸ挱挳ㄴ戴㐶攸㤰搱ㅦ㐶㜶ぢ挸挷㠳摢搴ㅢ〶戶搹㝦㝦慣捤㌹摣㔰摡ぢ㌱㍦愵㌸摡挸戰愳㠱㘰ㄹ㤴昶㐲挲㉡㡥㉣㘱晣攸㌰㄰㡡㈳㡢攰㈷㝡ㅡ扤㤰慤㤱挳㡥㈰摡㍤㡤㕥挸搶挸㐱㐵㄰㤳㍣ㅤ㕥挸搶挱ㄱ㐷㄰㤳㍤ㅤ㕥挸搶挱昱㐴㄰ㅤ㥥づ㉦㘴敢攰㘰㈳㠸㠸愷挳ぢ搹㍡㌸㤴〸㘲㡡愷挳ぢ搹㍡㌸捥〸㘲慡愷挳ぢ搹㍡㌸㡡〸㘲㥡愷挳ぢ搹㍡㌸挴〸㘲扡愷挳ぢ搹㍡㌸㠰〸㘲㠶愷挳ぢ搹㍡㌸扡〸㘲㉦㑦㠷ㄷ戲㜵㜰散㄰挴摥㥥づ㉦㘴敢攰挰㈲㠸㝤㍣ㅤ㕥挸搶挱㘱㐳㄰晢㝡㍡扣㤰慤㠳㘳㡡㈰昶昳㜴㜸㈱㕢〷㐷っ㐱散敦改昰㐲戶づづ㈷㠲㌸挰搳攱㠵㙣ㅤㅣㄳ〴㜱愰愷挳ぢ搹㍡㌸㘰〸攲㈰㑦㠷ㄷㄲㅤ慤㙣收㙦愰㤳㜰ㅤ戸㠷㜷摡〷㈳〷挵扥挲慣㜴㈷㌹改㈱搰攸㑤昷戲㡡㘵晦㄰捣㈱挴戰㉦〸㜷㈸㌹戶㝢攱㘶㤲㘳ㅢㄷ㙥ㄶ㌹戶㘷攱づ㈳挷戶㉢摣攱攴搸㑥㠵㍢㠲ㅣ摢愴㜰㐷㤲㘳晢ㄳ㙥㌶㌹戶㌵攱收㤰㘳扢ㄲ㙥㉥㌹戶㈱攱摥㑥㡥敤㐵戸㉥㜲㙣ㅢ挲ㅤ㐵㡥敤㐰戸㈸㌹晡㕣戸ㄸ㌹晡㔷戸㌸㌹晡㔲戸〴㌹晡㑤戸㈴㌹晡㐸戸ㄴ㌹㌱愰摦㕡攲㕢㌱㈴愵ㄹ㘲㄰㤰ㅦ㌱㕤〳㔶㑣㐸㘹捥㡦ㄵ㔳㌶㘰挵愴㤴ㅥ敤挷㡡㘹ㅢ戰㘲㘲㑡攷昹戱㐷㌸㡣攷㕤㈰㐲㑡㑣㑥散㌱㝥慣㤸㥥㔲晦挲㑦㠹ぢ㈸敤昶㘳挵ㄵつ㔸㜱〹愵㍤㝥慣戸愶〱㉢㉥愲㜴㤱ㅦ㉢慥㙡挰㡡换㈸㕤攲挷㡡敢ㅡ戰攲㐲㑡㤷晡戱攲捡〶慣戸㤴搲攳㝤搸〸㥤挸づ愹㤷㈱㠰愵㉥ㅤ㈵晣〹㌶㑦㘷〸扦摣收㘹㜰攱㔷搸㍣㡤㉡晣㑡㥢愷攱㠴㍦搱收㘹ㅣ攱㔷搹㍣つ㈰晣㙡㥢㘷㈵㠵㕦㘳昳慣㠸昰㙢㙤㥥㠵ㄵ㝥㥤昰慤㉣收ㄸ摢㜴戵摦㥦攵ぢ㔲㤳〶散㍦㝦㈳㉢㠶㑡慢慣ㄱㅡ搷㄰㔳㌹㝢捦愹㠱㠶㙤ㄱ㘹㠷ㅤ昴ㄶㄳㄳ㥤㈸慥㍥㜶㜷㈵㌱〱戵攱て㌶㠵てㅡ㝢㌱㘱㉦㈴摥ㄸ捡㔹㐵㥣〴敢㘰㡦ㄴ慤㕥㔷㠳挲㉢晡㤳挶昳㐵昸㠲㌶㠶㍥ㅥて㐳扦㡦㠷㘱㕢ㄸて挳昶㌱ㅥ㠶㙤㘶㍣っ摢搱㜸ㄸ戶慤昱㌰㙣㙦攳㘱搸〶挷挱㜴搰敥扣㡣㠹晦て〴㈵昹攰</t>
  </si>
  <si>
    <t>㜸〱捤㔸㕤㙣㈳㔷ㄵ㥥㍢昶搸ㅥ挷搹㜵户改㙥㌷㙤户ㄶ慣㘸㔷㔹戹挹㘶搳晤㈹㑢ㅢ摢昹㌱㥢㑤搲搸捤昲〰戵挶㥥㍢昱㌴昳㘳㘶挶㐹㕣㠴㠴〴〸昱挶〳㐲慡㔴㝥ち㉤㔲㐱昰挴㥦㈸㍦㔲㉢㈴攸〳㝤㠱慡扣㠱〴て㐸㍣ㄴ愱㠲㜸㐰攵㝣㜷挶㠹敤㌸敤㙥〸搲捥㙥㑥敥扤攷摥㜳捦㍤昷㥣敦㥣ㅢ㠹㐹㤲昴㉥㝤昸㡤㉦㡥挶晤㤵㡥ㅦ㜰㍢㕦㜴㉤㡢㌷〲搳㜵晣晣慣攷㘹㥤㈵搳て㘲㌴㈱㔱㌳㠹敦㉢㌵摦㝣㤶愷㙡㕢摣昳㘹㤲㈲㐹愹㤴㉡ㄳ扦晢㤳敤㌶㔴慣㔲攳㐴㌲㌴㑢慡ㄶぢ㉢昵㘷㐸㜴㈵㜰㍤㝥㍥户ㅥち戸㌶㌵㤵㥦捡㑦㕦㥣㝥㌴㍦㜹㍥㔷㙣㕢㐱摢攳搷ㅣ摥づ㍣捤㍡㥦㕢㙤搷㉤戳㜱㥤㜷慡敥㈶㜷慥昱晡攴㜴㕤扢㜸㜹敡攲捣㡣㜱攵捡攵㑣㠲㈴慦ㄶぢ㡢摣㙡㤱扣愳㤲㥡㈴愹换挵挲慡挷㡤愳㤲愹挰ㅡ㔳㈵摥㌰㘱㌶捥㍤搳搹挸ㄷぢ昴扦挷㉡搴扢㤴㕦愹㔴戸攳㥢㠱戹㘵〶ㅤ㔸㑥戵㔷ㅡ昵㜵捤㙡昳㠴㉤㔴㑡搹敢㥡户慣搹㝣搴㝥捡攷㙢㥡戳挱搱㔳散㠵戶愹挷改㍡㘳攷㠶㙤ㄴㄹ㈹扦㔲㉣ㄴ㥢㥡ㄷ㠴㈲㘹㠳㐷㠶捤ㄶ㍢攵㝢㔴ㄱ㙢挴㈸捣挳㐶㈲㠷挱㥥㐲换ㄴ㔴㔵㠹㈴搲㐴挶ㄷ扣搷㕥㌰捣㠶㥢搳㜹捥挷㠱敡愶㘵敡㥡㥥扢挰攲敦㤰昷昵慥ㅦ愱〵㜲㑤㤳㙢㜵戹搶㤰㙢扡㕣攳㜲捤㤰㙢ㅢ㜲慤㈹搷㑣戹昶㡣㕣摢愴㌹摤㉦㤵㑣捡搱㜷昲㜷㕦晡㙣敥搷㝦㈸扥昲㙡戳㌸扥昱愱摦㌳㌸㥣昰扣っ㌵搴㔱㈲㠹㘳㐴づ搶㘷㡡戱扦㤳㍥搰改㘷摡ㅦ扦昰㤹收愵戹ㅦ㘶㕢㡤戱㕦〵搷㌲㔹㕡戹㑣昶捡㉦昳攰㠸㥣㑢㠱㥤㙥晤㝥㜰ち挵づ慦户挴晤㠶㡡扢㉦㍢㍡摦㐹㔰㡢㝣㈲㘳ㄷ㕤㈷攰㍢㐱㐹ぢ戴愴扤慡㜹摣〹㔴㥡㌴㈱㔶㠵㉤慣ㅣㄵ㘳摤搵改愸㐷ㄲ戲愲搹㈳㘵㐴っ㠴㤲ㄸ㠱㐳㉣ㅥ搲㔴㘲ㄸ㑡㉣㙡㝥㌳搰敡ㄶ㍦㍢攰㐶戰ㅢ㜹敥㔳㠱㘹昹㜹ㄲ戹攰戹敤ㄶ㉣㝡㔴㜲㄰晣㉡㥣㉤㜱㠲㠸挰㌴晣愶つ㥥㔰敦愶㕦㘹挱㔴挱愴换㝤ㄷ㥣㍤㕥收ㄴ㜵㐸挵㤲㙢㙢愶㜳㐴㤷㥢戹㤷㠴㍥ㄹ㐵㐶挹搳戶㈹捡昷㐴㕦挸㑦攲摦晢挳ㅣ愱㥣㌱㘳㕣㌲愶愶昴㤹㐹㙤㕡㔳㄰㔶户ㅢ愵㘳戴㈶㘳摦㌴ㅤ摤摤ㄶ㘱㝢挲愶㘸ㄶ㔱㕣敤戴戸ㄸ捡ㄸ㔵捤摢攰〴〵㕥戹㌴㘶ㄴ㕤捦攳㤶ㄶ㜰㕤っ〰晡㑦昵て晡昳㥥㙢㘳晣晥㠲收昳㍤㐸㤸㌰挲㡤ち㙥摢搱晤晢㠶㌳㉢〱㠹ㅥㅦ攴敤〹搹户慣㐲㌰挹㝤愱改㤹挱㘵挲昹㘷㜷捣㤰晤挰〰㥢㠰搲慤ㅦ捣㥤昷昸㈷㜷戹晢㌴㥡愵晣户挵挱摦㜷捡㤰ㄵ敡㤵㉢㌶㕤㐲㌶愱摥㠴扤㙡㌶㌶戹㔷攱挸㥥㕣ㄷ㐷扤〷㉣㑥昱搸攰晥挴ち㑣㑦㐸慤㝦愰㜷搴㤸摢〹㌸㐵戳㑥晡㔲〶ぢ㍡㔵㐴搲挹扥㈹攱㥥挴㌸摤㌷㍣敦㌶摡㍥愲搶㜳慤㝥捥慣扥愵搱㥥晡つ㔷攷昱戸ㅣ㤳攲㔲ㅣ㥦㐴㤹㈱㐶愱㍣㌹㄰愸㈲つ㐱戶摦㡢昷㍤㥥〳挰㥦扥愵㐵晤敥㠵㜵挳㈰㘳户戰㘰昷昶挷㑡㝥㡤慣㐷㔶戲㌸〲㐹ㅥ㐴㤴ㅥ㐵昷扣〶㥢っ挵搳昰㐴㍤㌶㠳摦㘲昶挳〷ㅦ㐵㠸摤昵㡣晦敦㘴㔹扥㍢㍡晤摣ㄶ㘱昶愲收攸ㄶ昷摥摢㕥搰㐸㍤つ㌲づ㜲ㅦ㤱戴愴晣㤹搰敤㐰㑢㈲㈱戲ㅤ搶㔱戶㑤㍤㘸㈶㥡摣摣㘸〶㌴㐶㠵㕢㉡〵㌳㉦㐷㍦慦ㄳ搴晦ㄵ戵愰晡〰挸ㄹ㈲改㜴㕡ㄲ昸㤹㐸慢㌹搱㤷ㄸ㌲㤲挸昵㐸慢晢挱昵㠳㤸愶扥〷㡦㈱㈷〳搰搴㠷㐰ㅥ〶㌹㐷㈴㉤戱㌷改ㅣ㌸换昳搴挵捦㥥㐶ㄳ㤸㜵ㅥ戳㝡㌴捡㡢扥ㄴ〷搶て㌳摢㙥㘶㠲搵搲㑢慥愶捦㙢つ慡㍥㤳㔱敤㤹㉡扡㜶㡢昲愵㤷挵捣㈲㐵ぢ㐵攱㤶愹㜳㉦㠵㠱ちㄵ扡㜱㉡㍤晤㠴挰ㅡ㥦ㄲ㘱㑣㔲㤴㤱搴戰扤捡㕤㔹㘷愳㍢敤㉤愴换晢攴晦敤挹换㡦愳㔰㑥愷㐵慤昲〸㌵搵㐹㈲ち敥昶戶攳昳㌸㉤㍡㘹㔷㥡敥昶㈲㕤㉥昷挳搲捥㉦㝡㘶㜰㙡晦㌰㈵㜶捤㍥㉤挶ㄷ㍣㑥㤰散㔵〹㤹挴ㄹ戱㘲㝣㈸㐷㉣ㅡㄷ攱搱〳っㄳ挶扡挹户㤱㑥ㅥ摣捦愲摡戴搸昶〳㔷搴㈱㘷昶昳㑢敥戲ㅢ㤴㑣扦㘵㘹㥤戳㐳搸㈱攷㘶㤳㍢㠴愶ㅥ㠱敡晢㑤㜲㕢㉤慥て搱戱攲戶扤〶㉦㤷敥〴㍣愶㥢ち㍦㈶愰㤸愵㔸㐲㘶昴ㅤづちㄸ摣㐵晡搴搸昷ㄷ晥昴散攷ㅥ㐷㍤挴㈸㐰㈸㐴ㄴ挰挳㘱㈰ㅢ㠱㌹摡㔷㈸摣㠳㐷挶つ㝡㤸㤹㉤㡢ㄷ㌴㡦ㅣ摢昵㝣搵敥㌶㐳挷敢㜹㈸㠴搱㜲㈷ㄸ㥢昲㕥㤸昱昲〷㈳㝥㡦攲挲〷攱捣挰ぢ㌶㌶㤰㥡挴戹㠱㤷㠷扣㉢攵つ㐲戶摢㔴〴㘸㥣摣㐲㤹㕦慢㐹㈹愸㠵㡦㈹扦㈵㔱㐳昵〳搸挷ㅤ㍣〶挵慡昴愶攳㙥㍢㐲㜳挵㐷昵㈵攰㍤㤹挴㌱㔰㌸㡢㙦㠶敡〲攱㌶㤲㠲㝣㌲㌱捣㔶㘱㤵扣晢㕡㉤敢㤴戰愲攷㘹〶捦搳慡挷挵ㅢ㌴㈵㍡㘴挲㔱晢愶敢㙤搶㕤㜷ㄳ㙦㤷㘳愲攷㌷㌹て昰㕥ㅣ戱挳㐷㉦摡攴晢戱㔸摦㘳㌰戲㍢㤸愸搱挳晣㜳㤱㕡戱㜹慦㈱㝡散㜵㍡㍦ㅥ㙣收㡦㝥昹搵戵户扥㜸攳㙢㙦㡣㑦㍥㘷㥣㝡㥡晤㈶㘲㕣㡦ㅤ㝢㙢㌹昳攸㐷扦晥昶愷晤㝦㝥㈴戶慡㈰愵摤㔲㌹㠱〷捡㜱㘳ㄷ扢慡㘶㘰昱ㄱ㈳㜴つ戴㔳〶愱ㄱ㤵㝡㝡搲愸㌶改搴愵㔱㘳挱㌳㜵换㜴㌸㕣㠷㡡㘸扣慤㤷昸〶㤵㜵慢㉥摥昱慥㌳㙡㔴㍤捤昱㤱㙢㥣㐶攷㐴㕦㑦㐴㡢㘲ㄴ㑣挷愷㙤〴㕥愲㝤摣〰㥣搳捤戵㙤㘷㐱㙢昹㜷㐲㌸㤱㥦㜴扦㄰扣㘴㈶换㉣㈵愷づㄹㄱ㔲攲㌲挹扢㑢㐴㘰昴搷㠱慢戹昵㔹慡㐷㐸㉣㤰㑤扥㠰晤㐲㐰㐳㌹㜲敢㘵ㅥ㌴捤㠸扦㤶㐴昵㜷㙣㔸搲摥慤㐳ㄱ㔹敡ㄵ㈲㉣〷㐲㍦敡搵愸㠱づ㐳㔱㠳㉡㘳㈰㙤㍦㐶㐳敡㠷㌱攱㈱㈲搰昸㐰㐰㘶愸㜳〰捡散㌵㜲㔱㐰〱戵㈵挶㕥愵ㄶ愲㜹㐸㌴㌲㔴㐵㠸㐸攱昳㉡㈲㈰昴晥㕦搰晣愱摥晦昳㠸昱昱㥦晣㝢昹敤攴ぢ㠵ㅦ扦昲收㔷摥〹扥摣㘶㈸㥦㄰〱㔲愲㐴㘴挰攲搵昲摡㌰㡢㌳㤴㕢戰扡㍡㐷㠴愱搸ㄲ㠶㤹㡦ㅡ攸㘴㔱戸愰㡥㐹㉣㄰戹慢㔸愸㠵㠱摤挵㠷挴㈲つㅦ愳攱㥥㉡㍣㡢㍡〷㙢搴㌲〸ㄲづㄳ愶㐷敦㍡㤱敥㤷挵ㄵ〰搰搴㈵㈲愳戱㉣捣㉤ㄶ㘲㌳ㄵ愲戳㌰扥ㄸ㕡挱㄰㉡㑢㈶戴㐵慦㑦ㄶ戴ㄶ戲攸慣㈴㡢㘱㙦搸㌶㔱㈱㤲慤扡扡敢攷㉣晣㤸㜵捦昵㔵㡣㈶慡㐴㡥ㄷ㘷㉢㉢戵愵㜲㘱㙤㈵扦㘳昹㍢散扢㤱㡤捦扤㍣晥慦㝦晣攵昳㌷扥昹㡤昸户扦攷攴㝦挰扥ㄳ㌱〶晦㈲㤵敤敡愱攰ㄸ㡦つ㐳搷㝤㉦㤵㠹挱㘷攱ㅣ㍤昳㍡㌸㘸㡣ち㔲㐵㘰㐶㕣扥㝡㌸㔹摤っ〷愷㔷㕥㈶慤晦〷㌹㜰㠲晥〴昵㈰㡤愸ㅦ㈳挲㜰㈵挲㝤㘱㑣㘱㔱ㄵㄶ㘵㉦ㅤ㘴挱ㄷ㈳挶攰㥦攱ㄸ敥っ挶㘳摦愲ㄹ搰㔸㙣昲㌴㡤㈸搸㘹㌰ㄳ愲㜰㥦㠷戱〶㥥㍣㈳㈳挸㝢㤵攷㝥晡挴㝦愶㍦㌱换戰ㅥ换扢〳㈳晦〵户㘱ㄳち</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</si>
</sst>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_-[$$-540A]* #,##0.00_ ;_-[$$-540A]* \-#,##0.00\ ;_-[$$-540A]* &quot;-&quot;??_ ;_-@_ "/>
    <numFmt numFmtId="165" formatCode="0.0000"/>
    <numFmt numFmtId="166" formatCode="_-[$$-540A]* #,##0.0000_ ;_-[$$-540A]* \-#,##0.0000\ ;_-[$$-540A]* &quot;-&quot;??_ ;_-@_ "/>
    <numFmt numFmtId="167" formatCode="_-[$$-540A]* #,##0_ ;_-[$$-540A]* \-#,##0\ ;_-[$$-540A]* &quot;-&quot;??_ ;_-@_ "/>
    <numFmt numFmtId="168" formatCode="[$$-409]#,##0_ ;[Red]\-[$$-409]#,##0\ "/>
    <numFmt numFmtId="169" formatCode="_ * #,##0_ ;_ * \-#,##0_ ;_ * &quot;-&quot;??_ ;_ @_ "/>
    <numFmt numFmtId="170" formatCode="[$$-45C]#,##0_ ;\-[$$-45C]#,##0\ "/>
    <numFmt numFmtId="175" formatCode="_-[$$-540A]* #,##0.000000_ ;_-[$$-540A]* \-#,##0.000000\ ;_-[$$-540A]* &quot;-&quot;??_ ;_-@_ "/>
  </numFmts>
  <fonts count="1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sz val="11"/>
      <color rgb="FF000000"/>
      <name val="Calibri"/>
      <family val="2"/>
    </font>
    <font>
      <b/>
      <sz val="11"/>
      <color rgb="FF000000"/>
      <name val="Calibri"/>
      <family val="2"/>
    </font>
    <font>
      <sz val="10"/>
      <color rgb="FF000000"/>
      <name val="Arial"/>
      <family val="2"/>
    </font>
    <font>
      <sz val="11"/>
      <color theme="1"/>
      <name val="Calibri"/>
      <family val="2"/>
    </font>
    <font>
      <b/>
      <sz val="11"/>
      <color theme="1"/>
      <name val="Calibri"/>
      <family val="2"/>
    </font>
    <font>
      <b/>
      <sz val="10"/>
      <color rgb="FF000000"/>
      <name val="Arial"/>
      <family val="2"/>
    </font>
  </fonts>
  <fills count="11">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B4C6E7"/>
        <bgColor rgb="FF000000"/>
      </patternFill>
    </fill>
    <fill>
      <patternFill patternType="solid">
        <fgColor rgb="FF00FF00"/>
        <bgColor indexed="64"/>
      </patternFill>
    </fill>
    <fill>
      <patternFill patternType="solid">
        <fgColor rgb="FF00FFFF"/>
        <bgColor indexed="64"/>
      </patternFill>
    </fill>
    <fill>
      <patternFill patternType="solid">
        <fgColor theme="5" tint="0.39997558519241921"/>
        <bgColor rgb="FF000000"/>
      </patternFill>
    </fill>
    <fill>
      <patternFill patternType="solid">
        <fgColor theme="5"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76">
    <xf numFmtId="0" fontId="0" fillId="0" borderId="0" xfId="0"/>
    <xf numFmtId="164" fontId="0" fillId="0" borderId="0" xfId="0" applyNumberFormat="1"/>
    <xf numFmtId="0" fontId="4" fillId="2" borderId="1" xfId="0" applyFont="1" applyFill="1" applyBorder="1"/>
    <xf numFmtId="0" fontId="3" fillId="2" borderId="1"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xf numFmtId="164" fontId="3" fillId="0" borderId="1" xfId="0" applyNumberFormat="1" applyFont="1" applyBorder="1" applyAlignment="1">
      <alignment horizontal="center"/>
    </xf>
    <xf numFmtId="0" fontId="0" fillId="0" borderId="1" xfId="0" applyBorder="1"/>
    <xf numFmtId="164" fontId="0" fillId="0" borderId="1" xfId="0" applyNumberFormat="1" applyBorder="1" applyAlignment="1">
      <alignment horizontal="center"/>
    </xf>
    <xf numFmtId="164" fontId="3" fillId="0" borderId="1" xfId="0" applyNumberFormat="1" applyFont="1" applyBorder="1"/>
    <xf numFmtId="164" fontId="0" fillId="0" borderId="1" xfId="0" applyNumberFormat="1" applyBorder="1"/>
    <xf numFmtId="164" fontId="0" fillId="0" borderId="1" xfId="0" applyNumberFormat="1" applyFont="1" applyBorder="1" applyAlignment="1">
      <alignment horizontal="center"/>
    </xf>
    <xf numFmtId="0" fontId="2" fillId="4" borderId="1" xfId="0" applyFont="1" applyFill="1" applyBorder="1" applyAlignment="1">
      <alignment horizontal="center"/>
    </xf>
    <xf numFmtId="0" fontId="0" fillId="0" borderId="1" xfId="0" applyBorder="1" applyAlignment="1">
      <alignment horizontal="center"/>
    </xf>
    <xf numFmtId="0" fontId="3" fillId="5" borderId="1" xfId="0" applyFont="1" applyFill="1" applyBorder="1"/>
    <xf numFmtId="164" fontId="6" fillId="5" borderId="1" xfId="0" applyNumberFormat="1" applyFont="1" applyFill="1" applyBorder="1"/>
    <xf numFmtId="164" fontId="3" fillId="5" borderId="1" xfId="0" applyNumberFormat="1" applyFont="1" applyFill="1" applyBorder="1"/>
    <xf numFmtId="0" fontId="2" fillId="4" borderId="1" xfId="0" applyFont="1" applyFill="1" applyBorder="1"/>
    <xf numFmtId="167" fontId="3" fillId="0" borderId="1" xfId="0" applyNumberFormat="1" applyFont="1" applyBorder="1" applyAlignment="1">
      <alignment horizontal="center"/>
    </xf>
    <xf numFmtId="0" fontId="7" fillId="0" borderId="0" xfId="0" applyFont="1" applyFill="1" applyBorder="1"/>
    <xf numFmtId="0" fontId="7" fillId="6" borderId="0" xfId="0" applyFont="1" applyFill="1" applyBorder="1" applyAlignment="1">
      <alignment horizontal="center"/>
    </xf>
    <xf numFmtId="0" fontId="8" fillId="6" borderId="0" xfId="0" applyFont="1" applyFill="1" applyBorder="1" applyAlignment="1">
      <alignment horizontal="center"/>
    </xf>
    <xf numFmtId="169" fontId="7" fillId="6" borderId="0" xfId="0" applyNumberFormat="1" applyFont="1" applyFill="1" applyBorder="1" applyAlignment="1">
      <alignment horizontal="center"/>
    </xf>
    <xf numFmtId="0" fontId="9" fillId="0" borderId="0" xfId="0" applyFont="1" applyFill="1" applyBorder="1" applyAlignment="1"/>
    <xf numFmtId="0" fontId="8" fillId="0" borderId="0" xfId="0" applyFont="1" applyFill="1" applyBorder="1"/>
    <xf numFmtId="0" fontId="10" fillId="0" borderId="0" xfId="0" applyFont="1" applyFill="1" applyBorder="1"/>
    <xf numFmtId="0" fontId="11" fillId="0" borderId="0" xfId="0" applyFont="1" applyFill="1" applyBorder="1"/>
    <xf numFmtId="0" fontId="3" fillId="0" borderId="0" xfId="0" applyFont="1"/>
    <xf numFmtId="0" fontId="0" fillId="0" borderId="1" xfId="0" applyFont="1" applyBorder="1"/>
    <xf numFmtId="164" fontId="0" fillId="0" borderId="1" xfId="0" applyNumberFormat="1" applyFont="1" applyBorder="1"/>
    <xf numFmtId="0" fontId="5" fillId="3" borderId="1" xfId="0" applyFont="1" applyFill="1" applyBorder="1" applyAlignment="1">
      <alignment horizontal="left" indent="3"/>
    </xf>
    <xf numFmtId="0" fontId="0" fillId="0" borderId="1" xfId="0" applyFont="1" applyBorder="1" applyAlignment="1">
      <alignment horizontal="left" indent="3"/>
    </xf>
    <xf numFmtId="175" fontId="3" fillId="0" borderId="2" xfId="0" applyNumberFormat="1" applyFont="1" applyFill="1" applyBorder="1" applyAlignment="1">
      <alignment horizontal="center"/>
    </xf>
    <xf numFmtId="10" fontId="0" fillId="0" borderId="1" xfId="0" applyNumberFormat="1" applyBorder="1"/>
    <xf numFmtId="0" fontId="0" fillId="0" borderId="0" xfId="0" applyFill="1" applyBorder="1"/>
    <xf numFmtId="165" fontId="0" fillId="0" borderId="0" xfId="0" applyNumberFormat="1" applyFill="1" applyBorder="1"/>
    <xf numFmtId="0" fontId="2" fillId="0" borderId="0" xfId="0" applyFont="1" applyFill="1" applyBorder="1" applyAlignment="1">
      <alignment horizontal="center"/>
    </xf>
    <xf numFmtId="0" fontId="2" fillId="0" borderId="0" xfId="0" applyFont="1" applyFill="1" applyBorder="1"/>
    <xf numFmtId="10" fontId="0" fillId="0" borderId="0" xfId="1" applyNumberFormat="1" applyFont="1" applyFill="1" applyBorder="1" applyAlignment="1">
      <alignment horizontal="center"/>
    </xf>
    <xf numFmtId="0" fontId="4" fillId="0" borderId="0" xfId="0" applyFont="1" applyFill="1" applyBorder="1"/>
    <xf numFmtId="0" fontId="3"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xf numFmtId="164" fontId="0" fillId="0" borderId="0" xfId="0" applyNumberFormat="1" applyFont="1" applyFill="1" applyBorder="1" applyAlignment="1">
      <alignment horizontal="center"/>
    </xf>
    <xf numFmtId="164" fontId="3" fillId="0" borderId="0" xfId="0" applyNumberFormat="1" applyFont="1" applyFill="1" applyBorder="1" applyAlignment="1">
      <alignment horizontal="center"/>
    </xf>
    <xf numFmtId="166" fontId="3" fillId="0" borderId="0" xfId="0" applyNumberFormat="1" applyFont="1" applyFill="1" applyBorder="1" applyAlignment="1">
      <alignment horizontal="center"/>
    </xf>
    <xf numFmtId="0" fontId="4" fillId="0" borderId="0" xfId="0" applyFont="1" applyFill="1" applyBorder="1" applyAlignment="1">
      <alignment vertical="center" wrapText="1"/>
    </xf>
    <xf numFmtId="164" fontId="3" fillId="0" borderId="0" xfId="0" applyNumberFormat="1" applyFont="1" applyFill="1" applyBorder="1" applyAlignment="1">
      <alignment horizontal="center" vertical="center"/>
    </xf>
    <xf numFmtId="0" fontId="4" fillId="0" borderId="0" xfId="0" applyFont="1" applyFill="1" applyBorder="1" applyAlignment="1">
      <alignment wrapText="1"/>
    </xf>
    <xf numFmtId="164" fontId="0" fillId="0" borderId="0" xfId="0" applyNumberFormat="1" applyFont="1" applyFill="1" applyBorder="1" applyAlignment="1">
      <alignment horizontal="center" vertical="center"/>
    </xf>
    <xf numFmtId="164" fontId="0" fillId="0" borderId="0" xfId="0" applyNumberFormat="1" applyFill="1" applyBorder="1" applyAlignment="1">
      <alignment vertical="center"/>
    </xf>
    <xf numFmtId="164" fontId="0" fillId="0" borderId="0" xfId="0" applyNumberFormat="1" applyFill="1" applyBorder="1"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0" fillId="0" borderId="0" xfId="0" applyFill="1" applyBorder="1" applyAlignment="1">
      <alignment horizontal="center"/>
    </xf>
    <xf numFmtId="164" fontId="0" fillId="0" borderId="0" xfId="0" applyNumberFormat="1" applyFill="1" applyBorder="1"/>
    <xf numFmtId="9" fontId="0" fillId="0" borderId="0" xfId="0" applyNumberFormat="1" applyFill="1" applyBorder="1"/>
    <xf numFmtId="0" fontId="0" fillId="0" borderId="0" xfId="0" quotePrefix="1"/>
    <xf numFmtId="169" fontId="0" fillId="0" borderId="0" xfId="2" applyNumberFormat="1" applyFont="1"/>
    <xf numFmtId="169" fontId="9" fillId="0" borderId="0" xfId="2" applyNumberFormat="1" applyFont="1" applyFill="1" applyBorder="1" applyAlignment="1"/>
    <xf numFmtId="169" fontId="0" fillId="7" borderId="0" xfId="2" applyNumberFormat="1" applyFont="1" applyFill="1"/>
    <xf numFmtId="168" fontId="7" fillId="8" borderId="0" xfId="0" applyNumberFormat="1" applyFont="1" applyFill="1" applyBorder="1"/>
    <xf numFmtId="10" fontId="7" fillId="8" borderId="0" xfId="0" applyNumberFormat="1" applyFont="1" applyFill="1" applyBorder="1"/>
    <xf numFmtId="169" fontId="7" fillId="3" borderId="0" xfId="2" applyNumberFormat="1" applyFont="1" applyFill="1" applyBorder="1" applyAlignment="1">
      <alignment horizontal="center"/>
    </xf>
    <xf numFmtId="0" fontId="12" fillId="3" borderId="0" xfId="0" applyFont="1" applyFill="1" applyBorder="1" applyAlignment="1"/>
    <xf numFmtId="0" fontId="9" fillId="3" borderId="0" xfId="0" applyFont="1" applyFill="1" applyBorder="1" applyAlignment="1"/>
    <xf numFmtId="170" fontId="7" fillId="3" borderId="0" xfId="2" applyNumberFormat="1" applyFont="1" applyFill="1" applyBorder="1"/>
    <xf numFmtId="0" fontId="0" fillId="3" borderId="0" xfId="0" applyFill="1" applyBorder="1"/>
    <xf numFmtId="169" fontId="7" fillId="9" borderId="0" xfId="0" applyNumberFormat="1" applyFont="1" applyFill="1" applyBorder="1" applyAlignment="1">
      <alignment horizontal="center" vertical="center"/>
    </xf>
    <xf numFmtId="0" fontId="7" fillId="9" borderId="0" xfId="0" applyFont="1" applyFill="1" applyBorder="1" applyAlignment="1">
      <alignment horizontal="center"/>
    </xf>
    <xf numFmtId="9" fontId="7" fillId="10" borderId="0" xfId="0" applyNumberFormat="1" applyFont="1" applyFill="1" applyBorder="1" applyAlignment="1">
      <alignment horizontal="center"/>
    </xf>
    <xf numFmtId="0" fontId="7" fillId="10" borderId="0" xfId="0" applyFont="1" applyFill="1" applyBorder="1" applyAlignment="1">
      <alignment horizontal="center"/>
    </xf>
    <xf numFmtId="0" fontId="3" fillId="3" borderId="0" xfId="0" applyFont="1" applyFill="1" applyBorder="1"/>
    <xf numFmtId="0" fontId="0" fillId="10" borderId="0" xfId="0" applyFill="1"/>
    <xf numFmtId="169" fontId="8" fillId="9" borderId="0" xfId="0" applyNumberFormat="1" applyFont="1" applyFill="1" applyBorder="1" applyAlignment="1">
      <alignment horizontal="center" vertical="center"/>
    </xf>
  </cellXfs>
  <cellStyles count="3">
    <cellStyle name="Millares" xfId="2" builtinId="3"/>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631</xdr:rowOff>
    </xdr:from>
    <xdr:ext cx="21717099" cy="937629"/>
    <xdr:sp macro="" textlink="">
      <xdr:nvSpPr>
        <xdr:cNvPr id="3" name="Rectángulo 2"/>
        <xdr:cNvSpPr/>
      </xdr:nvSpPr>
      <xdr:spPr>
        <a:xfrm>
          <a:off x="0" y="191131"/>
          <a:ext cx="21717099" cy="937629"/>
        </a:xfrm>
        <a:prstGeom prst="rect">
          <a:avLst/>
        </a:prstGeom>
        <a:noFill/>
      </xdr:spPr>
      <xdr:txBody>
        <a:bodyPr wrap="none" lIns="91440" tIns="45720" rIns="91440" bIns="45720">
          <a:spAutoFit/>
        </a:bodyPr>
        <a:lstStyle/>
        <a:p>
          <a:pPr algn="ctr"/>
          <a:r>
            <a:rPr lang="es-ES" sz="5400" b="1" cap="none" spc="0">
              <a:ln w="22225">
                <a:solidFill>
                  <a:schemeClr val="accent2"/>
                </a:solidFill>
                <a:prstDash val="solid"/>
              </a:ln>
              <a:solidFill>
                <a:schemeClr val="accent2">
                  <a:lumMod val="40000"/>
                  <a:lumOff val="60000"/>
                </a:schemeClr>
              </a:solidFill>
              <a:effectLst/>
            </a:rPr>
            <a:t>ANALISIS DE SENSIBILIDAD</a:t>
          </a:r>
          <a:r>
            <a:rPr lang="es-ES" sz="5400" b="1" cap="none" spc="0" baseline="0">
              <a:ln w="22225">
                <a:solidFill>
                  <a:schemeClr val="accent2"/>
                </a:solidFill>
                <a:prstDash val="solid"/>
              </a:ln>
              <a:solidFill>
                <a:schemeClr val="accent2">
                  <a:lumMod val="40000"/>
                  <a:lumOff val="60000"/>
                </a:schemeClr>
              </a:solidFill>
              <a:effectLst/>
            </a:rPr>
            <a:t> Y RIESGO - Py. Producción de Plomo Secundario</a:t>
          </a:r>
        </a:p>
      </xdr:txBody>
    </xdr:sp>
    <xdr:clientData/>
  </xdr:oneCellAnchor>
  <xdr:twoCellAnchor editAs="oneCell">
    <xdr:from>
      <xdr:col>2</xdr:col>
      <xdr:colOff>437027</xdr:colOff>
      <xdr:row>68</xdr:row>
      <xdr:rowOff>179294</xdr:rowOff>
    </xdr:from>
    <xdr:to>
      <xdr:col>4</xdr:col>
      <xdr:colOff>1030940</xdr:colOff>
      <xdr:row>79</xdr:row>
      <xdr:rowOff>168088</xdr:rowOff>
    </xdr:to>
    <xdr:pic>
      <xdr:nvPicPr>
        <xdr:cNvPr id="4" name="Imagen 3"/>
        <xdr:cNvPicPr>
          <a:picLocks noChangeAspect="1"/>
        </xdr:cNvPicPr>
      </xdr:nvPicPr>
      <xdr:blipFill rotWithShape="1">
        <a:blip xmlns:r="http://schemas.openxmlformats.org/officeDocument/2006/relationships" r:embed="rId1"/>
        <a:srcRect l="46348" t="20764" r="9895" b="30404"/>
        <a:stretch/>
      </xdr:blipFill>
      <xdr:spPr>
        <a:xfrm>
          <a:off x="4471145" y="13133294"/>
          <a:ext cx="3316941" cy="2084294"/>
        </a:xfrm>
        <a:prstGeom prst="rect">
          <a:avLst/>
        </a:prstGeom>
      </xdr:spPr>
    </xdr:pic>
    <xdr:clientData/>
  </xdr:twoCellAnchor>
  <xdr:twoCellAnchor editAs="oneCell">
    <xdr:from>
      <xdr:col>5</xdr:col>
      <xdr:colOff>246529</xdr:colOff>
      <xdr:row>68</xdr:row>
      <xdr:rowOff>179295</xdr:rowOff>
    </xdr:from>
    <xdr:to>
      <xdr:col>7</xdr:col>
      <xdr:colOff>795617</xdr:colOff>
      <xdr:row>80</xdr:row>
      <xdr:rowOff>56030</xdr:rowOff>
    </xdr:to>
    <xdr:pic>
      <xdr:nvPicPr>
        <xdr:cNvPr id="6" name="Imagen 5"/>
        <xdr:cNvPicPr>
          <a:picLocks noChangeAspect="1"/>
        </xdr:cNvPicPr>
      </xdr:nvPicPr>
      <xdr:blipFill rotWithShape="1">
        <a:blip xmlns:r="http://schemas.openxmlformats.org/officeDocument/2006/relationships" r:embed="rId2"/>
        <a:srcRect l="4134" t="20568" r="54121" b="30542"/>
        <a:stretch/>
      </xdr:blipFill>
      <xdr:spPr>
        <a:xfrm>
          <a:off x="8325970" y="13133295"/>
          <a:ext cx="3283324" cy="2162735"/>
        </a:xfrm>
        <a:prstGeom prst="rect">
          <a:avLst/>
        </a:prstGeom>
      </xdr:spPr>
    </xdr:pic>
    <xdr:clientData/>
  </xdr:twoCellAnchor>
  <xdr:twoCellAnchor editAs="oneCell">
    <xdr:from>
      <xdr:col>2</xdr:col>
      <xdr:colOff>435009</xdr:colOff>
      <xdr:row>89</xdr:row>
      <xdr:rowOff>18515</xdr:rowOff>
    </xdr:from>
    <xdr:to>
      <xdr:col>4</xdr:col>
      <xdr:colOff>703537</xdr:colOff>
      <xdr:row>103</xdr:row>
      <xdr:rowOff>96955</xdr:rowOff>
    </xdr:to>
    <xdr:pic>
      <xdr:nvPicPr>
        <xdr:cNvPr id="7" name="Imagen 6"/>
        <xdr:cNvPicPr>
          <a:picLocks noChangeAspect="1"/>
        </xdr:cNvPicPr>
      </xdr:nvPicPr>
      <xdr:blipFill rotWithShape="1">
        <a:blip xmlns:r="http://schemas.openxmlformats.org/officeDocument/2006/relationships" r:embed="rId3"/>
        <a:srcRect l="11733" t="23568" r="55054" b="16313"/>
        <a:stretch/>
      </xdr:blipFill>
      <xdr:spPr>
        <a:xfrm>
          <a:off x="4460357" y="17163515"/>
          <a:ext cx="2985222" cy="3035331"/>
        </a:xfrm>
        <a:prstGeom prst="rect">
          <a:avLst/>
        </a:prstGeom>
      </xdr:spPr>
    </xdr:pic>
    <xdr:clientData/>
  </xdr:twoCellAnchor>
  <xdr:twoCellAnchor editAs="oneCell">
    <xdr:from>
      <xdr:col>5</xdr:col>
      <xdr:colOff>269429</xdr:colOff>
      <xdr:row>88</xdr:row>
      <xdr:rowOff>181243</xdr:rowOff>
    </xdr:from>
    <xdr:to>
      <xdr:col>7</xdr:col>
      <xdr:colOff>493545</xdr:colOff>
      <xdr:row>103</xdr:row>
      <xdr:rowOff>55004</xdr:rowOff>
    </xdr:to>
    <xdr:pic>
      <xdr:nvPicPr>
        <xdr:cNvPr id="8" name="Imagen 7"/>
        <xdr:cNvPicPr>
          <a:picLocks noChangeAspect="1"/>
        </xdr:cNvPicPr>
      </xdr:nvPicPr>
      <xdr:blipFill rotWithShape="1">
        <a:blip xmlns:r="http://schemas.openxmlformats.org/officeDocument/2006/relationships" r:embed="rId4"/>
        <a:srcRect l="6068" t="13200" r="60653" b="26014"/>
        <a:stretch/>
      </xdr:blipFill>
      <xdr:spPr>
        <a:xfrm>
          <a:off x="8336690" y="17135743"/>
          <a:ext cx="2957378" cy="3021152"/>
        </a:xfrm>
        <a:prstGeom prst="rect">
          <a:avLst/>
        </a:prstGeom>
      </xdr:spPr>
    </xdr:pic>
    <xdr:clientData/>
  </xdr:twoCellAnchor>
  <xdr:twoCellAnchor editAs="oneCell">
    <xdr:from>
      <xdr:col>2</xdr:col>
      <xdr:colOff>489161</xdr:colOff>
      <xdr:row>116</xdr:row>
      <xdr:rowOff>55543</xdr:rowOff>
    </xdr:from>
    <xdr:to>
      <xdr:col>4</xdr:col>
      <xdr:colOff>1011025</xdr:colOff>
      <xdr:row>127</xdr:row>
      <xdr:rowOff>10718</xdr:rowOff>
    </xdr:to>
    <xdr:pic>
      <xdr:nvPicPr>
        <xdr:cNvPr id="9" name="Imagen 8"/>
        <xdr:cNvPicPr>
          <a:picLocks noChangeAspect="1"/>
        </xdr:cNvPicPr>
      </xdr:nvPicPr>
      <xdr:blipFill rotWithShape="1">
        <a:blip xmlns:r="http://schemas.openxmlformats.org/officeDocument/2006/relationships" r:embed="rId5"/>
        <a:srcRect l="46136" t="20590" r="9910" b="30083"/>
        <a:stretch/>
      </xdr:blipFill>
      <xdr:spPr>
        <a:xfrm>
          <a:off x="4514509" y="22633934"/>
          <a:ext cx="3238558" cy="2050675"/>
        </a:xfrm>
        <a:prstGeom prst="rect">
          <a:avLst/>
        </a:prstGeom>
      </xdr:spPr>
    </xdr:pic>
    <xdr:clientData/>
  </xdr:twoCellAnchor>
  <xdr:twoCellAnchor editAs="oneCell">
    <xdr:from>
      <xdr:col>5</xdr:col>
      <xdr:colOff>235322</xdr:colOff>
      <xdr:row>116</xdr:row>
      <xdr:rowOff>24848</xdr:rowOff>
    </xdr:from>
    <xdr:to>
      <xdr:col>7</xdr:col>
      <xdr:colOff>725409</xdr:colOff>
      <xdr:row>127</xdr:row>
      <xdr:rowOff>13642</xdr:rowOff>
    </xdr:to>
    <xdr:pic>
      <xdr:nvPicPr>
        <xdr:cNvPr id="10" name="Imagen 9"/>
        <xdr:cNvPicPr>
          <a:picLocks noChangeAspect="1"/>
        </xdr:cNvPicPr>
      </xdr:nvPicPr>
      <xdr:blipFill rotWithShape="1">
        <a:blip xmlns:r="http://schemas.openxmlformats.org/officeDocument/2006/relationships" r:embed="rId6"/>
        <a:srcRect l="3823" t="20786" r="53844" b="30495"/>
        <a:stretch/>
      </xdr:blipFill>
      <xdr:spPr>
        <a:xfrm>
          <a:off x="8302583" y="22603239"/>
          <a:ext cx="3223349" cy="2084294"/>
        </a:xfrm>
        <a:prstGeom prst="rect">
          <a:avLst/>
        </a:prstGeom>
      </xdr:spPr>
    </xdr:pic>
    <xdr:clientData/>
  </xdr:twoCellAnchor>
  <xdr:oneCellAnchor>
    <xdr:from>
      <xdr:col>2</xdr:col>
      <xdr:colOff>153236</xdr:colOff>
      <xdr:row>63</xdr:row>
      <xdr:rowOff>52258</xdr:rowOff>
    </xdr:from>
    <xdr:ext cx="4937891" cy="655885"/>
    <xdr:sp macro="" textlink="">
      <xdr:nvSpPr>
        <xdr:cNvPr id="11" name="Rectángulo 10"/>
        <xdr:cNvSpPr/>
      </xdr:nvSpPr>
      <xdr:spPr>
        <a:xfrm>
          <a:off x="4187354" y="12053758"/>
          <a:ext cx="4937891" cy="655885"/>
        </a:xfrm>
        <a:prstGeom prst="rect">
          <a:avLst/>
        </a:prstGeom>
        <a:noFill/>
      </xdr:spPr>
      <xdr:txBody>
        <a:bodyPr wrap="none" lIns="91440" tIns="45720" rIns="91440" bIns="45720">
          <a:spAutoFit/>
        </a:bodyPr>
        <a:lstStyle/>
        <a:p>
          <a:pPr algn="ctr"/>
          <a:r>
            <a:rPr lang="es-ES" sz="3600" b="1" cap="none" spc="0">
              <a:ln w="22225">
                <a:solidFill>
                  <a:schemeClr val="accent2"/>
                </a:solidFill>
                <a:prstDash val="solid"/>
              </a:ln>
              <a:solidFill>
                <a:schemeClr val="accent2">
                  <a:lumMod val="40000"/>
                  <a:lumOff val="60000"/>
                </a:schemeClr>
              </a:solidFill>
              <a:effectLst/>
            </a:rPr>
            <a:t>GRÁFICOS DE PREVISIÓN</a:t>
          </a:r>
        </a:p>
      </xdr:txBody>
    </xdr:sp>
    <xdr:clientData/>
  </xdr:oneCellAnchor>
  <xdr:oneCellAnchor>
    <xdr:from>
      <xdr:col>2</xdr:col>
      <xdr:colOff>316573</xdr:colOff>
      <xdr:row>85</xdr:row>
      <xdr:rowOff>281608</xdr:rowOff>
    </xdr:from>
    <xdr:ext cx="5504264" cy="655885"/>
    <xdr:sp macro="" textlink="">
      <xdr:nvSpPr>
        <xdr:cNvPr id="12" name="Rectángulo 11"/>
        <xdr:cNvSpPr/>
      </xdr:nvSpPr>
      <xdr:spPr>
        <a:xfrm>
          <a:off x="4341921" y="16474108"/>
          <a:ext cx="5504264" cy="655885"/>
        </a:xfrm>
        <a:prstGeom prst="rect">
          <a:avLst/>
        </a:prstGeom>
        <a:noFill/>
      </xdr:spPr>
      <xdr:txBody>
        <a:bodyPr wrap="none" lIns="91440" tIns="45720" rIns="91440" bIns="45720">
          <a:spAutoFit/>
        </a:bodyPr>
        <a:lstStyle/>
        <a:p>
          <a:pPr algn="ctr"/>
          <a:r>
            <a:rPr lang="es-ES" sz="3600" b="1" cap="none" spc="0">
              <a:ln w="22225">
                <a:solidFill>
                  <a:schemeClr val="accent2"/>
                </a:solidFill>
                <a:prstDash val="solid"/>
              </a:ln>
              <a:solidFill>
                <a:schemeClr val="accent2">
                  <a:lumMod val="40000"/>
                  <a:lumOff val="60000"/>
                </a:schemeClr>
              </a:solidFill>
              <a:effectLst/>
            </a:rPr>
            <a:t>GRÁFICOS DE SENSIBILIDAD</a:t>
          </a:r>
        </a:p>
      </xdr:txBody>
    </xdr:sp>
    <xdr:clientData/>
  </xdr:oneCellAnchor>
  <xdr:twoCellAnchor>
    <xdr:from>
      <xdr:col>2</xdr:col>
      <xdr:colOff>58097</xdr:colOff>
      <xdr:row>80</xdr:row>
      <xdr:rowOff>68361</xdr:rowOff>
    </xdr:from>
    <xdr:to>
      <xdr:col>5</xdr:col>
      <xdr:colOff>405848</xdr:colOff>
      <xdr:row>84</xdr:row>
      <xdr:rowOff>132523</xdr:rowOff>
    </xdr:to>
    <xdr:sp macro="" textlink="">
      <xdr:nvSpPr>
        <xdr:cNvPr id="13" name="CuadroTexto 12"/>
        <xdr:cNvSpPr txBox="1"/>
      </xdr:nvSpPr>
      <xdr:spPr>
        <a:xfrm>
          <a:off x="4083445" y="15308361"/>
          <a:ext cx="4389664" cy="826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a:t>En</a:t>
          </a:r>
          <a:r>
            <a:rPr lang="es-PE" sz="1100" baseline="0"/>
            <a:t> la gráfica se muestra que existe una probabilidad del 87.15% que la TIR sea mayor que el WACC = 12.427%, lo cual significa que el proyecto tiene un alto grado de certeza de alcanzar indicadores de rentabilidad atractivos para los inversionistas.</a:t>
          </a:r>
          <a:endParaRPr lang="es-PE" sz="1100"/>
        </a:p>
      </xdr:txBody>
    </xdr:sp>
    <xdr:clientData/>
  </xdr:twoCellAnchor>
  <xdr:twoCellAnchor>
    <xdr:from>
      <xdr:col>5</xdr:col>
      <xdr:colOff>574931</xdr:colOff>
      <xdr:row>80</xdr:row>
      <xdr:rowOff>137935</xdr:rowOff>
    </xdr:from>
    <xdr:to>
      <xdr:col>8</xdr:col>
      <xdr:colOff>848139</xdr:colOff>
      <xdr:row>85</xdr:row>
      <xdr:rowOff>11597</xdr:rowOff>
    </xdr:to>
    <xdr:sp macro="" textlink="">
      <xdr:nvSpPr>
        <xdr:cNvPr id="14" name="CuadroTexto 13"/>
        <xdr:cNvSpPr txBox="1"/>
      </xdr:nvSpPr>
      <xdr:spPr>
        <a:xfrm>
          <a:off x="8642192" y="15377935"/>
          <a:ext cx="4389664" cy="826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a:t>Según</a:t>
          </a:r>
          <a:r>
            <a:rPr lang="es-PE" sz="1100" baseline="0"/>
            <a:t> la simulación realizada para 1000 escenarios distintos con la ayuda del software Crystal Ball el proyecto tiene una probabilidad del 87.06% de obtener un VAN mayor a cero, lo cual es un buen criterio para realizar la inversión.</a:t>
          </a:r>
          <a:endParaRPr lang="es-PE" sz="1100"/>
        </a:p>
      </xdr:txBody>
    </xdr:sp>
    <xdr:clientData/>
  </xdr:twoCellAnchor>
  <xdr:twoCellAnchor>
    <xdr:from>
      <xdr:col>2</xdr:col>
      <xdr:colOff>654326</xdr:colOff>
      <xdr:row>104</xdr:row>
      <xdr:rowOff>66260</xdr:rowOff>
    </xdr:from>
    <xdr:to>
      <xdr:col>7</xdr:col>
      <xdr:colOff>960782</xdr:colOff>
      <xdr:row>114</xdr:row>
      <xdr:rowOff>99392</xdr:rowOff>
    </xdr:to>
    <xdr:sp macro="" textlink="">
      <xdr:nvSpPr>
        <xdr:cNvPr id="15" name="CuadroTexto 14"/>
        <xdr:cNvSpPr txBox="1"/>
      </xdr:nvSpPr>
      <xdr:spPr>
        <a:xfrm>
          <a:off x="4679674" y="20358651"/>
          <a:ext cx="7081630" cy="19381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a:t>Luego</a:t>
          </a:r>
          <a:r>
            <a:rPr lang="es-PE" sz="1100" baseline="0"/>
            <a:t> de seleccionar las variables criticas del proyecto, se elaboro el analisis de sensibilidad del proyecto para determinar cual de las variables tiene mayor repercución, al variar,  en los indicadores de rentabilidad VAN y TIR. Las Gráficas presentadas muestran que tanto para el VAN como para la TIR, las variables con las que se debe tener mayor cuidado son los Ingresos,que a su vez dependen del Precio y la Cantidad de Producción, el costo de Tierra de Bateria y Plomo. </a:t>
          </a:r>
        </a:p>
        <a:p>
          <a:r>
            <a:rPr lang="es-PE" sz="1100" baseline="0"/>
            <a:t>Teniendo los Ingresos una repercución directa en la rentabilidad del proyecto, es decir, un aumento en los ingresos contribuirá al incremento de la rentabilidad.</a:t>
          </a:r>
        </a:p>
        <a:p>
          <a:endParaRPr lang="es-PE" sz="1100" baseline="0"/>
        </a:p>
        <a:p>
          <a:r>
            <a:rPr lang="es-PE" sz="1100" baseline="0"/>
            <a:t>Los costos de tierra de bateria y plomo una repercucion inversa en la rentabilidad del proyecto, es decir, un incremento de estos, motivará un decremento en la rentabilidad.</a:t>
          </a:r>
        </a:p>
        <a:p>
          <a:endParaRPr lang="es-PE" sz="1100" baseline="0"/>
        </a:p>
      </xdr:txBody>
    </xdr:sp>
    <xdr:clientData/>
  </xdr:twoCellAnchor>
  <xdr:twoCellAnchor>
    <xdr:from>
      <xdr:col>2</xdr:col>
      <xdr:colOff>447261</xdr:colOff>
      <xdr:row>128</xdr:row>
      <xdr:rowOff>16566</xdr:rowOff>
    </xdr:from>
    <xdr:to>
      <xdr:col>4</xdr:col>
      <xdr:colOff>1300370</xdr:colOff>
      <xdr:row>130</xdr:row>
      <xdr:rowOff>157370</xdr:rowOff>
    </xdr:to>
    <xdr:sp macro="" textlink="">
      <xdr:nvSpPr>
        <xdr:cNvPr id="16" name="CuadroTexto 15"/>
        <xdr:cNvSpPr txBox="1"/>
      </xdr:nvSpPr>
      <xdr:spPr>
        <a:xfrm>
          <a:off x="4472609" y="24880957"/>
          <a:ext cx="3569804" cy="52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a:t>La grfica</a:t>
          </a:r>
          <a:r>
            <a:rPr lang="es-PE" sz="1100" baseline="0"/>
            <a:t> N° _ muestra que existe una probabilidad del 76.29%  de obtener una TIR mayor al 25%</a:t>
          </a:r>
          <a:endParaRPr lang="es-PE" sz="1100"/>
        </a:p>
      </xdr:txBody>
    </xdr:sp>
    <xdr:clientData/>
  </xdr:twoCellAnchor>
  <xdr:twoCellAnchor>
    <xdr:from>
      <xdr:col>5</xdr:col>
      <xdr:colOff>226943</xdr:colOff>
      <xdr:row>128</xdr:row>
      <xdr:rowOff>19879</xdr:rowOff>
    </xdr:from>
    <xdr:to>
      <xdr:col>7</xdr:col>
      <xdr:colOff>1063486</xdr:colOff>
      <xdr:row>130</xdr:row>
      <xdr:rowOff>160683</xdr:rowOff>
    </xdr:to>
    <xdr:sp macro="" textlink="">
      <xdr:nvSpPr>
        <xdr:cNvPr id="17" name="CuadroTexto 16"/>
        <xdr:cNvSpPr txBox="1"/>
      </xdr:nvSpPr>
      <xdr:spPr>
        <a:xfrm>
          <a:off x="8294204" y="24884270"/>
          <a:ext cx="3569804" cy="52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1100"/>
            <a:t>La grfica</a:t>
          </a:r>
          <a:r>
            <a:rPr lang="es-PE" sz="1100" baseline="0"/>
            <a:t> N° _ muestra que existe una probabilidad del 66.46%  de obtener un VAN mayor a 1 000 000 de dolares.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heetViews>
  <sheetFormatPr baseColWidth="10" defaultRowHeight="15" x14ac:dyDescent="0.25"/>
  <cols>
    <col min="1" max="2" width="36.7109375" customWidth="1"/>
  </cols>
  <sheetData>
    <row r="1" spans="1:3" x14ac:dyDescent="0.25">
      <c r="A1" s="27" t="s">
        <v>55</v>
      </c>
    </row>
    <row r="3" spans="1:3" x14ac:dyDescent="0.25">
      <c r="A3" t="s">
        <v>56</v>
      </c>
      <c r="B3" t="s">
        <v>57</v>
      </c>
      <c r="C3">
        <v>0</v>
      </c>
    </row>
    <row r="4" spans="1:3" x14ac:dyDescent="0.25">
      <c r="A4" t="s">
        <v>58</v>
      </c>
    </row>
    <row r="5" spans="1:3" x14ac:dyDescent="0.25">
      <c r="A5" t="s">
        <v>59</v>
      </c>
    </row>
    <row r="7" spans="1:3" x14ac:dyDescent="0.25">
      <c r="A7" s="27" t="s">
        <v>60</v>
      </c>
      <c r="B7" t="s">
        <v>61</v>
      </c>
    </row>
    <row r="8" spans="1:3" x14ac:dyDescent="0.25">
      <c r="B8">
        <v>2</v>
      </c>
    </row>
    <row r="10" spans="1:3" x14ac:dyDescent="0.25">
      <c r="A10" t="s">
        <v>62</v>
      </c>
    </row>
    <row r="11" spans="1:3" x14ac:dyDescent="0.25">
      <c r="A11" t="e">
        <f>CB_DATA_!#REF!</f>
        <v>#REF!</v>
      </c>
      <c r="B11" t="e">
        <f>Hoja1!#REF!</f>
        <v>#REF!</v>
      </c>
    </row>
    <row r="13" spans="1:3" x14ac:dyDescent="0.25">
      <c r="A13" t="s">
        <v>63</v>
      </c>
    </row>
    <row r="14" spans="1:3" x14ac:dyDescent="0.25">
      <c r="A14" t="s">
        <v>67</v>
      </c>
      <c r="B14" t="s">
        <v>71</v>
      </c>
    </row>
    <row r="16" spans="1:3" x14ac:dyDescent="0.25">
      <c r="A16" t="s">
        <v>64</v>
      </c>
    </row>
    <row r="19" spans="1:2" x14ac:dyDescent="0.25">
      <c r="A19" t="s">
        <v>65</v>
      </c>
    </row>
    <row r="20" spans="1:2" x14ac:dyDescent="0.25">
      <c r="A20">
        <v>31</v>
      </c>
      <c r="B20">
        <v>31</v>
      </c>
    </row>
    <row r="25" spans="1:2" x14ac:dyDescent="0.25">
      <c r="A25" s="27" t="s">
        <v>66</v>
      </c>
    </row>
    <row r="26" spans="1:2" x14ac:dyDescent="0.25">
      <c r="A26" s="58" t="s">
        <v>68</v>
      </c>
      <c r="B26" s="58" t="s">
        <v>72</v>
      </c>
    </row>
    <row r="27" spans="1:2" x14ac:dyDescent="0.25">
      <c r="A27" t="s">
        <v>69</v>
      </c>
      <c r="B27" t="s">
        <v>75</v>
      </c>
    </row>
    <row r="28" spans="1:2" x14ac:dyDescent="0.25">
      <c r="A28" s="58" t="s">
        <v>70</v>
      </c>
      <c r="B28" s="58" t="s">
        <v>70</v>
      </c>
    </row>
    <row r="29" spans="1:2" x14ac:dyDescent="0.25">
      <c r="A29" s="58" t="s">
        <v>72</v>
      </c>
      <c r="B29" s="58" t="s">
        <v>68</v>
      </c>
    </row>
    <row r="30" spans="1:2" x14ac:dyDescent="0.25">
      <c r="A30" t="s">
        <v>76</v>
      </c>
      <c r="B30" t="s">
        <v>73</v>
      </c>
    </row>
    <row r="31" spans="1:2" x14ac:dyDescent="0.25">
      <c r="A31" s="58" t="s">
        <v>70</v>
      </c>
      <c r="B31" s="58" t="s">
        <v>70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N110"/>
  <sheetViews>
    <sheetView tabSelected="1" topLeftCell="A110" zoomScale="55" zoomScaleNormal="55" workbookViewId="0">
      <selection activeCell="O97" sqref="O97"/>
    </sheetView>
  </sheetViews>
  <sheetFormatPr baseColWidth="10" defaultRowHeight="15" x14ac:dyDescent="0.25"/>
  <cols>
    <col min="1" max="1" width="40.28515625" customWidth="1"/>
    <col min="2" max="2" width="22.42578125" customWidth="1"/>
    <col min="3" max="3" width="21.42578125" customWidth="1"/>
    <col min="4" max="4" width="19.28515625" customWidth="1"/>
    <col min="5" max="5" width="19.85546875" customWidth="1"/>
    <col min="6" max="6" width="20.85546875" customWidth="1"/>
    <col min="7" max="7" width="20.140625" customWidth="1"/>
    <col min="8" max="8" width="20.7109375" customWidth="1"/>
    <col min="9" max="9" width="25.5703125" customWidth="1"/>
    <col min="10" max="10" width="18.42578125" customWidth="1"/>
    <col min="11" max="11" width="27.85546875" customWidth="1"/>
    <col min="12" max="12" width="20.5703125" customWidth="1"/>
    <col min="13" max="13" width="19.140625" customWidth="1"/>
    <col min="14" max="14" width="20.42578125" customWidth="1"/>
  </cols>
  <sheetData>
    <row r="8" spans="1:14" x14ac:dyDescent="0.25">
      <c r="A8" s="19"/>
      <c r="B8" s="19"/>
      <c r="C8" s="19"/>
      <c r="D8" s="19"/>
      <c r="E8" s="19"/>
      <c r="F8" s="19"/>
      <c r="G8" s="19"/>
      <c r="H8" s="19"/>
    </row>
    <row r="9" spans="1:14" x14ac:dyDescent="0.25">
      <c r="A9" s="20" t="s">
        <v>25</v>
      </c>
      <c r="B9" s="62">
        <f>NPV(12.427%,D12:H12)+C12</f>
        <v>1489608.990949498</v>
      </c>
      <c r="C9" s="19"/>
      <c r="D9" s="19"/>
      <c r="E9" s="20" t="s">
        <v>26</v>
      </c>
      <c r="F9" s="63">
        <f>IRR(C12:H12)</f>
        <v>0.42979529993517196</v>
      </c>
      <c r="G9" s="19"/>
      <c r="H9" s="19"/>
    </row>
    <row r="10" spans="1:14" x14ac:dyDescent="0.25">
      <c r="A10" s="19"/>
      <c r="B10" s="19"/>
      <c r="C10" s="19"/>
      <c r="D10" s="19"/>
      <c r="E10" s="19"/>
      <c r="F10" s="19"/>
      <c r="G10" s="19"/>
      <c r="H10" s="19"/>
    </row>
    <row r="11" spans="1:14" x14ac:dyDescent="0.25">
      <c r="A11" s="19"/>
      <c r="B11" s="21" t="s">
        <v>27</v>
      </c>
      <c r="C11" s="20">
        <v>0</v>
      </c>
      <c r="D11" s="20">
        <v>1</v>
      </c>
      <c r="E11" s="20">
        <v>2</v>
      </c>
      <c r="F11" s="20">
        <v>3</v>
      </c>
      <c r="G11" s="20">
        <v>4</v>
      </c>
      <c r="H11" s="20">
        <v>5</v>
      </c>
    </row>
    <row r="12" spans="1:14" x14ac:dyDescent="0.25">
      <c r="A12" s="19"/>
      <c r="B12" s="21" t="s">
        <v>28</v>
      </c>
      <c r="C12" s="22">
        <f>B62</f>
        <v>-1404138</v>
      </c>
      <c r="D12" s="22">
        <f t="shared" ref="D12:G12" si="0">C62</f>
        <v>603933.24</v>
      </c>
      <c r="E12" s="22">
        <f t="shared" si="0"/>
        <v>636082.49</v>
      </c>
      <c r="F12" s="22">
        <f t="shared" si="0"/>
        <v>614583.30249999999</v>
      </c>
      <c r="G12" s="22">
        <f t="shared" si="0"/>
        <v>650027.85062499973</v>
      </c>
      <c r="H12" s="22">
        <f>G62+H62</f>
        <v>1821313.6805420539</v>
      </c>
    </row>
    <row r="13" spans="1:14" x14ac:dyDescent="0.25">
      <c r="A13" s="19"/>
      <c r="B13" s="19"/>
      <c r="C13" s="19"/>
      <c r="D13" s="19"/>
      <c r="E13" s="19"/>
      <c r="F13" s="19"/>
      <c r="G13" s="19"/>
      <c r="J13" s="75" t="s">
        <v>74</v>
      </c>
      <c r="K13" s="75"/>
      <c r="L13" s="74"/>
      <c r="M13" s="70" t="s">
        <v>29</v>
      </c>
      <c r="N13" s="70"/>
    </row>
    <row r="14" spans="1:14" x14ac:dyDescent="0.25">
      <c r="A14" s="24" t="s">
        <v>33</v>
      </c>
      <c r="B14" s="19"/>
      <c r="C14" s="19"/>
      <c r="J14" s="69"/>
      <c r="K14" s="69"/>
      <c r="L14" s="71" t="s">
        <v>30</v>
      </c>
      <c r="M14" s="72" t="s">
        <v>31</v>
      </c>
      <c r="N14" s="71" t="s">
        <v>32</v>
      </c>
    </row>
    <row r="15" spans="1:14" x14ac:dyDescent="0.25">
      <c r="A15" s="19"/>
      <c r="B15" s="24" t="s">
        <v>8</v>
      </c>
      <c r="C15" s="25"/>
      <c r="F15" s="59">
        <v>7875000</v>
      </c>
      <c r="G15" s="61">
        <v>8750000</v>
      </c>
      <c r="H15" s="59">
        <v>9625000</v>
      </c>
      <c r="J15" s="65" t="s">
        <v>8</v>
      </c>
      <c r="K15" s="66"/>
      <c r="L15" s="64">
        <f>0.9*M15</f>
        <v>7875000</v>
      </c>
      <c r="M15" s="64">
        <v>8750000</v>
      </c>
      <c r="N15" s="64">
        <f>1.1*M15</f>
        <v>9625000</v>
      </c>
    </row>
    <row r="16" spans="1:14" x14ac:dyDescent="0.25">
      <c r="A16" s="19"/>
      <c r="B16" s="24"/>
      <c r="C16" s="25"/>
      <c r="F16" s="59"/>
      <c r="G16" s="59"/>
      <c r="H16" s="60"/>
      <c r="I16" s="23"/>
      <c r="J16" s="64"/>
      <c r="K16" s="64"/>
      <c r="L16" s="64"/>
      <c r="M16" s="68"/>
      <c r="N16" s="68"/>
    </row>
    <row r="17" spans="1:14" x14ac:dyDescent="0.25">
      <c r="A17" s="19"/>
      <c r="B17" s="24" t="s">
        <v>34</v>
      </c>
      <c r="C17" s="25"/>
      <c r="F17" s="59"/>
      <c r="G17" s="59"/>
      <c r="H17" s="59"/>
      <c r="J17" s="65" t="s">
        <v>34</v>
      </c>
      <c r="K17" s="66"/>
      <c r="L17" s="64"/>
      <c r="M17" s="64"/>
      <c r="N17" s="64"/>
    </row>
    <row r="18" spans="1:14" x14ac:dyDescent="0.25">
      <c r="A18" s="19"/>
      <c r="B18" s="19"/>
      <c r="C18" s="26" t="s">
        <v>37</v>
      </c>
      <c r="F18" s="59"/>
      <c r="G18" s="59"/>
      <c r="H18" s="59"/>
      <c r="J18" s="66"/>
      <c r="K18" s="65" t="s">
        <v>37</v>
      </c>
      <c r="L18" s="64"/>
      <c r="M18" s="64"/>
      <c r="N18" s="64"/>
    </row>
    <row r="19" spans="1:14" x14ac:dyDescent="0.25">
      <c r="A19" s="19"/>
      <c r="B19" s="19"/>
      <c r="C19" s="25" t="s">
        <v>35</v>
      </c>
      <c r="F19" s="59">
        <v>157500</v>
      </c>
      <c r="G19" s="61">
        <v>175000</v>
      </c>
      <c r="H19" s="59">
        <v>192500.00000000003</v>
      </c>
      <c r="J19" s="66"/>
      <c r="K19" s="66" t="s">
        <v>35</v>
      </c>
      <c r="L19" s="64">
        <f>0.9*M19</f>
        <v>157500</v>
      </c>
      <c r="M19" s="64">
        <v>175000</v>
      </c>
      <c r="N19" s="64">
        <f>1.1*M19</f>
        <v>192500.00000000003</v>
      </c>
    </row>
    <row r="20" spans="1:14" x14ac:dyDescent="0.25">
      <c r="A20" s="19"/>
      <c r="B20" s="19"/>
      <c r="C20" s="25" t="s">
        <v>36</v>
      </c>
      <c r="F20" s="59">
        <v>491524.2</v>
      </c>
      <c r="G20" s="61">
        <v>546138</v>
      </c>
      <c r="H20" s="59">
        <v>600751.80000000005</v>
      </c>
      <c r="J20" s="66"/>
      <c r="K20" s="66" t="s">
        <v>36</v>
      </c>
      <c r="L20" s="64">
        <f>0.9*M20</f>
        <v>491524.2</v>
      </c>
      <c r="M20" s="67">
        <v>546138</v>
      </c>
      <c r="N20" s="64">
        <f>1.1*M20</f>
        <v>600751.80000000005</v>
      </c>
    </row>
    <row r="21" spans="1:14" x14ac:dyDescent="0.25">
      <c r="A21" s="19"/>
      <c r="B21" s="19"/>
      <c r="C21" s="26" t="s">
        <v>11</v>
      </c>
      <c r="F21" s="59"/>
      <c r="G21" s="59"/>
      <c r="H21" s="59"/>
      <c r="J21" s="66"/>
      <c r="K21" s="65" t="s">
        <v>11</v>
      </c>
      <c r="L21" s="64">
        <f>0.9*M21</f>
        <v>0</v>
      </c>
      <c r="M21" s="64"/>
      <c r="N21" s="64">
        <f>1.1*M21</f>
        <v>0</v>
      </c>
    </row>
    <row r="22" spans="1:14" x14ac:dyDescent="0.25">
      <c r="A22" s="19"/>
      <c r="B22" s="19"/>
      <c r="C22" s="25" t="s">
        <v>38</v>
      </c>
      <c r="F22" s="59">
        <v>7200</v>
      </c>
      <c r="G22" s="61">
        <v>8000</v>
      </c>
      <c r="H22" s="59">
        <v>8800</v>
      </c>
      <c r="J22" s="66"/>
      <c r="K22" s="66" t="s">
        <v>38</v>
      </c>
      <c r="L22" s="64">
        <f>0.9*M22</f>
        <v>7200</v>
      </c>
      <c r="M22" s="64">
        <v>8000</v>
      </c>
      <c r="N22" s="64">
        <f>1.1*M22</f>
        <v>8800</v>
      </c>
    </row>
    <row r="23" spans="1:14" x14ac:dyDescent="0.25">
      <c r="A23" s="19"/>
      <c r="B23" s="19"/>
      <c r="C23" s="25" t="s">
        <v>39</v>
      </c>
      <c r="F23" s="59">
        <v>22500</v>
      </c>
      <c r="G23" s="61">
        <v>25000</v>
      </c>
      <c r="H23" s="59">
        <v>27500.000000000004</v>
      </c>
      <c r="J23" s="66"/>
      <c r="K23" s="66" t="s">
        <v>39</v>
      </c>
      <c r="L23" s="64">
        <f>0.9*M23</f>
        <v>22500</v>
      </c>
      <c r="M23" s="64">
        <v>25000</v>
      </c>
      <c r="N23" s="64">
        <f>1.1*M23</f>
        <v>27500.000000000004</v>
      </c>
    </row>
    <row r="24" spans="1:14" x14ac:dyDescent="0.25">
      <c r="A24" s="19"/>
      <c r="B24" s="19"/>
      <c r="C24" s="26" t="s">
        <v>12</v>
      </c>
      <c r="F24" s="59">
        <v>585000</v>
      </c>
      <c r="G24" s="61">
        <v>650000</v>
      </c>
      <c r="H24" s="59">
        <v>715000</v>
      </c>
      <c r="J24" s="66"/>
      <c r="K24" s="66" t="s">
        <v>12</v>
      </c>
      <c r="L24" s="64">
        <f>0.9*M24</f>
        <v>585000</v>
      </c>
      <c r="M24" s="64">
        <f>G24</f>
        <v>650000</v>
      </c>
      <c r="N24" s="64">
        <f>1.1*M24</f>
        <v>715000</v>
      </c>
    </row>
    <row r="25" spans="1:14" x14ac:dyDescent="0.25">
      <c r="A25" s="19"/>
      <c r="B25" s="19"/>
      <c r="C25" s="26"/>
      <c r="F25" s="59"/>
      <c r="G25" s="59"/>
      <c r="H25" s="59"/>
      <c r="J25" s="66"/>
      <c r="K25" s="68"/>
      <c r="L25" s="64"/>
      <c r="M25" s="64"/>
      <c r="N25" s="64"/>
    </row>
    <row r="26" spans="1:14" x14ac:dyDescent="0.25">
      <c r="A26" s="19"/>
      <c r="B26" s="24" t="s">
        <v>40</v>
      </c>
      <c r="C26" s="25"/>
      <c r="F26" s="59"/>
      <c r="G26" s="59"/>
      <c r="H26" s="59"/>
      <c r="J26" s="65" t="s">
        <v>40</v>
      </c>
      <c r="K26" s="66"/>
      <c r="L26" s="64"/>
      <c r="M26" s="64"/>
      <c r="N26" s="64"/>
    </row>
    <row r="27" spans="1:14" x14ac:dyDescent="0.25">
      <c r="A27" s="19"/>
      <c r="B27" s="19"/>
      <c r="C27" s="25" t="s">
        <v>13</v>
      </c>
      <c r="F27" s="59">
        <v>67500</v>
      </c>
      <c r="G27" s="61">
        <v>75000</v>
      </c>
      <c r="H27" s="59">
        <v>82500</v>
      </c>
      <c r="J27" s="68"/>
      <c r="K27" s="68" t="s">
        <v>13</v>
      </c>
      <c r="L27" s="64">
        <f>0.9*M27</f>
        <v>67500</v>
      </c>
      <c r="M27" s="68">
        <v>75000</v>
      </c>
      <c r="N27" s="64">
        <f>1.1*M27</f>
        <v>82500</v>
      </c>
    </row>
    <row r="28" spans="1:14" x14ac:dyDescent="0.25">
      <c r="A28" s="19"/>
      <c r="B28" s="19"/>
      <c r="C28" s="25" t="s">
        <v>41</v>
      </c>
      <c r="F28" s="59">
        <v>6891750</v>
      </c>
      <c r="G28" s="61">
        <v>7657500</v>
      </c>
      <c r="H28" s="59">
        <v>8423250</v>
      </c>
      <c r="J28" s="68"/>
      <c r="K28" s="68" t="s">
        <v>41</v>
      </c>
      <c r="L28" s="64">
        <f>0.9*M28</f>
        <v>6891750</v>
      </c>
      <c r="M28" s="68">
        <v>7657500</v>
      </c>
      <c r="N28" s="64">
        <f>1.1*M28</f>
        <v>8423250</v>
      </c>
    </row>
    <row r="29" spans="1:14" x14ac:dyDescent="0.25">
      <c r="C29" s="25" t="s">
        <v>42</v>
      </c>
      <c r="F29" s="59">
        <v>10305</v>
      </c>
      <c r="G29" s="61">
        <v>11450</v>
      </c>
      <c r="H29" s="59">
        <v>12595.000000000002</v>
      </c>
      <c r="J29" s="68"/>
      <c r="K29" s="68" t="s">
        <v>42</v>
      </c>
      <c r="L29" s="64">
        <f>0.9*M29</f>
        <v>10305</v>
      </c>
      <c r="M29" s="68">
        <v>11450</v>
      </c>
      <c r="N29" s="64">
        <f>1.1*M29</f>
        <v>12595.000000000002</v>
      </c>
    </row>
    <row r="30" spans="1:14" x14ac:dyDescent="0.25">
      <c r="C30" s="25"/>
      <c r="F30" s="59"/>
      <c r="G30" s="59"/>
      <c r="H30" s="59"/>
      <c r="J30" s="68"/>
      <c r="K30" s="68"/>
      <c r="L30" s="64"/>
      <c r="M30" s="68"/>
      <c r="N30" s="64"/>
    </row>
    <row r="31" spans="1:14" x14ac:dyDescent="0.25">
      <c r="B31" s="27" t="s">
        <v>43</v>
      </c>
      <c r="F31" s="59"/>
      <c r="G31" s="59"/>
      <c r="H31" s="59"/>
      <c r="J31" s="73" t="s">
        <v>43</v>
      </c>
      <c r="K31" s="68"/>
      <c r="L31" s="64"/>
      <c r="M31" s="68"/>
      <c r="N31" s="64"/>
    </row>
    <row r="32" spans="1:14" x14ac:dyDescent="0.25">
      <c r="C32" t="s">
        <v>15</v>
      </c>
      <c r="F32" s="59">
        <v>71043.3</v>
      </c>
      <c r="G32" s="61">
        <v>78937</v>
      </c>
      <c r="H32" s="59">
        <v>86830.700000000012</v>
      </c>
      <c r="J32" s="68"/>
      <c r="K32" s="68" t="s">
        <v>15</v>
      </c>
      <c r="L32" s="64">
        <f>0.9*M32</f>
        <v>71043.3</v>
      </c>
      <c r="M32" s="68">
        <v>78937</v>
      </c>
      <c r="N32" s="64">
        <f>1.1*M32</f>
        <v>86830.700000000012</v>
      </c>
    </row>
    <row r="33" spans="1:14" x14ac:dyDescent="0.25">
      <c r="B33" s="1"/>
      <c r="C33" t="s">
        <v>16</v>
      </c>
      <c r="F33" s="59">
        <v>78750</v>
      </c>
      <c r="G33" s="61">
        <v>87500</v>
      </c>
      <c r="H33" s="59">
        <v>96250.000000000015</v>
      </c>
      <c r="J33" s="68"/>
      <c r="K33" s="68" t="s">
        <v>16</v>
      </c>
      <c r="L33" s="64">
        <f>0.9*M33</f>
        <v>78750</v>
      </c>
      <c r="M33" s="68">
        <v>87500</v>
      </c>
      <c r="N33" s="64">
        <f>1.1*M33</f>
        <v>96250.000000000015</v>
      </c>
    </row>
    <row r="34" spans="1:14" x14ac:dyDescent="0.25">
      <c r="B34" s="1"/>
    </row>
    <row r="35" spans="1:14" x14ac:dyDescent="0.25">
      <c r="B35" s="1"/>
    </row>
    <row r="36" spans="1:14" x14ac:dyDescent="0.25">
      <c r="B36" s="1"/>
    </row>
    <row r="37" spans="1:14" x14ac:dyDescent="0.25">
      <c r="B37" s="1"/>
    </row>
    <row r="38" spans="1:14" x14ac:dyDescent="0.25">
      <c r="B38" s="1"/>
    </row>
    <row r="39" spans="1:14" x14ac:dyDescent="0.25">
      <c r="B39" s="1"/>
    </row>
    <row r="40" spans="1:14" x14ac:dyDescent="0.25">
      <c r="A40" s="2" t="s">
        <v>0</v>
      </c>
      <c r="B40" s="3" t="s">
        <v>1</v>
      </c>
      <c r="C40" s="4" t="s">
        <v>2</v>
      </c>
      <c r="D40" s="4" t="s">
        <v>3</v>
      </c>
      <c r="E40" s="4" t="s">
        <v>4</v>
      </c>
      <c r="F40" s="4" t="s">
        <v>5</v>
      </c>
      <c r="G40" s="4" t="s">
        <v>6</v>
      </c>
      <c r="H40" s="4" t="s">
        <v>7</v>
      </c>
    </row>
    <row r="41" spans="1:14" x14ac:dyDescent="0.25">
      <c r="A41" s="5" t="s">
        <v>8</v>
      </c>
      <c r="B41" s="6"/>
      <c r="C41" s="18">
        <f>G15</f>
        <v>8750000</v>
      </c>
      <c r="D41" s="18">
        <f>C41*1.05</f>
        <v>9187500</v>
      </c>
      <c r="E41" s="18">
        <f>D41*1.05</f>
        <v>9646875</v>
      </c>
      <c r="F41" s="18">
        <f>E41*1.05</f>
        <v>10129218.75</v>
      </c>
      <c r="G41" s="18">
        <f>F41*1.05</f>
        <v>10635679.6875</v>
      </c>
      <c r="H41" s="7"/>
      <c r="I41" s="32"/>
    </row>
    <row r="42" spans="1:14" x14ac:dyDescent="0.25">
      <c r="A42" s="5" t="s">
        <v>9</v>
      </c>
      <c r="B42" s="6">
        <f>-(B43+B46+B49)</f>
        <v>-1404138</v>
      </c>
      <c r="C42" s="8"/>
      <c r="D42" s="8"/>
      <c r="E42" s="8"/>
      <c r="F42" s="8"/>
      <c r="G42" s="8"/>
      <c r="H42" s="7"/>
      <c r="I42" s="1"/>
    </row>
    <row r="43" spans="1:14" x14ac:dyDescent="0.25">
      <c r="A43" s="5" t="s">
        <v>10</v>
      </c>
      <c r="B43" s="6">
        <f>B44+B45</f>
        <v>721138</v>
      </c>
      <c r="C43" s="8"/>
      <c r="D43" s="8"/>
      <c r="E43" s="8"/>
      <c r="F43" s="8"/>
      <c r="G43" s="8"/>
      <c r="H43" s="9">
        <f>SUM(H44:H45)</f>
        <v>484069.05438580405</v>
      </c>
    </row>
    <row r="44" spans="1:14" x14ac:dyDescent="0.25">
      <c r="A44" s="30" t="s">
        <v>44</v>
      </c>
      <c r="B44" s="11">
        <f>G19</f>
        <v>175000</v>
      </c>
      <c r="C44" s="6"/>
      <c r="D44" s="6"/>
      <c r="E44" s="6"/>
      <c r="F44" s="6"/>
      <c r="G44" s="6"/>
      <c r="H44" s="29">
        <f>B44</f>
        <v>175000</v>
      </c>
    </row>
    <row r="45" spans="1:14" x14ac:dyDescent="0.25">
      <c r="A45" s="30" t="s">
        <v>45</v>
      </c>
      <c r="B45" s="11">
        <f>G20</f>
        <v>546138</v>
      </c>
      <c r="C45" s="6"/>
      <c r="D45" s="6"/>
      <c r="E45" s="6"/>
      <c r="F45" s="6"/>
      <c r="G45" s="6"/>
      <c r="H45" s="10">
        <f>B45/1.767042</f>
        <v>309069.05438580405</v>
      </c>
    </row>
    <row r="46" spans="1:14" x14ac:dyDescent="0.25">
      <c r="A46" s="5" t="s">
        <v>11</v>
      </c>
      <c r="B46" s="6">
        <f>B47+B48</f>
        <v>33000</v>
      </c>
      <c r="C46" s="6"/>
      <c r="D46" s="6"/>
      <c r="E46" s="6"/>
      <c r="F46" s="6"/>
      <c r="G46" s="6"/>
      <c r="H46" s="7"/>
    </row>
    <row r="47" spans="1:14" x14ac:dyDescent="0.25">
      <c r="A47" s="30" t="s">
        <v>46</v>
      </c>
      <c r="B47" s="11">
        <f>G22</f>
        <v>8000</v>
      </c>
      <c r="C47" s="6"/>
      <c r="D47" s="6"/>
      <c r="E47" s="6"/>
      <c r="F47" s="6"/>
      <c r="G47" s="6"/>
      <c r="H47" s="9"/>
    </row>
    <row r="48" spans="1:14" x14ac:dyDescent="0.25">
      <c r="A48" s="30" t="s">
        <v>47</v>
      </c>
      <c r="B48" s="11">
        <f>G23</f>
        <v>25000</v>
      </c>
      <c r="C48" s="6"/>
      <c r="D48" s="6"/>
      <c r="E48" s="6"/>
      <c r="F48" s="6"/>
      <c r="G48" s="6"/>
      <c r="H48" s="7"/>
    </row>
    <row r="49" spans="1:11" x14ac:dyDescent="0.25">
      <c r="A49" s="5" t="s">
        <v>12</v>
      </c>
      <c r="B49" s="6">
        <f>G24</f>
        <v>650000</v>
      </c>
      <c r="C49" s="6"/>
      <c r="D49" s="6"/>
      <c r="E49" s="6"/>
      <c r="F49" s="6"/>
      <c r="G49" s="6"/>
      <c r="H49" s="9">
        <f>B49</f>
        <v>650000</v>
      </c>
    </row>
    <row r="50" spans="1:11" x14ac:dyDescent="0.25">
      <c r="A50" s="5" t="s">
        <v>54</v>
      </c>
      <c r="B50" s="6"/>
      <c r="C50" s="6">
        <f>SUM(C51:C53)</f>
        <v>7743950</v>
      </c>
      <c r="D50" s="6">
        <f t="shared" ref="D50:G50" si="1">SUM(D51:D53)</f>
        <v>8131147.5</v>
      </c>
      <c r="E50" s="6">
        <f t="shared" si="1"/>
        <v>8537704.875</v>
      </c>
      <c r="F50" s="6">
        <f t="shared" si="1"/>
        <v>8964590.1187500004</v>
      </c>
      <c r="G50" s="6">
        <f t="shared" si="1"/>
        <v>9412819.6246875003</v>
      </c>
      <c r="H50" s="7"/>
    </row>
    <row r="51" spans="1:11" x14ac:dyDescent="0.25">
      <c r="A51" s="30" t="s">
        <v>48</v>
      </c>
      <c r="B51" s="6"/>
      <c r="C51" s="8">
        <f>G27</f>
        <v>75000</v>
      </c>
      <c r="D51" s="8">
        <f>C51*1.05</f>
        <v>78750</v>
      </c>
      <c r="E51" s="8">
        <f t="shared" ref="E51:G51" si="2">D51*1.05</f>
        <v>82687.5</v>
      </c>
      <c r="F51" s="8">
        <f t="shared" si="2"/>
        <v>86821.875</v>
      </c>
      <c r="G51" s="8">
        <f t="shared" si="2"/>
        <v>91162.96875</v>
      </c>
      <c r="H51" s="7"/>
    </row>
    <row r="52" spans="1:11" x14ac:dyDescent="0.25">
      <c r="A52" s="30" t="s">
        <v>49</v>
      </c>
      <c r="B52" s="6"/>
      <c r="C52" s="8">
        <f>G28</f>
        <v>7657500</v>
      </c>
      <c r="D52" s="8">
        <f>C52*1.05</f>
        <v>8040375</v>
      </c>
      <c r="E52" s="8">
        <f t="shared" ref="E52:G52" si="3">D52*1.05</f>
        <v>8442393.75</v>
      </c>
      <c r="F52" s="8">
        <f t="shared" si="3"/>
        <v>8864513.4375</v>
      </c>
      <c r="G52" s="8">
        <f>F52*1.05</f>
        <v>9307739.109375</v>
      </c>
      <c r="H52" s="7"/>
    </row>
    <row r="53" spans="1:11" x14ac:dyDescent="0.25">
      <c r="A53" s="30" t="s">
        <v>50</v>
      </c>
      <c r="B53" s="6"/>
      <c r="C53" s="11">
        <f>G29</f>
        <v>11450</v>
      </c>
      <c r="D53" s="11">
        <f>C53*1.05</f>
        <v>12022.5</v>
      </c>
      <c r="E53" s="11">
        <f t="shared" ref="E53:G53" si="4">D53*1.05</f>
        <v>12623.625</v>
      </c>
      <c r="F53" s="11">
        <f t="shared" si="4"/>
        <v>13254.806250000001</v>
      </c>
      <c r="G53" s="11">
        <f t="shared" si="4"/>
        <v>13917.546562500002</v>
      </c>
      <c r="H53" s="7"/>
    </row>
    <row r="54" spans="1:11" x14ac:dyDescent="0.25">
      <c r="A54" s="5" t="s">
        <v>14</v>
      </c>
      <c r="B54" s="6"/>
      <c r="C54" s="6">
        <f>SUM(C55:C57)</f>
        <v>220450.8</v>
      </c>
      <c r="D54" s="6">
        <f t="shared" ref="D54:G54" si="5">SUM(D55:D57)</f>
        <v>224825.8</v>
      </c>
      <c r="E54" s="6">
        <f t="shared" si="5"/>
        <v>308356.55</v>
      </c>
      <c r="F54" s="6">
        <f t="shared" si="5"/>
        <v>313179.98749999999</v>
      </c>
      <c r="G54" s="6">
        <f t="shared" si="5"/>
        <v>318244.59687499999</v>
      </c>
      <c r="H54" s="7"/>
    </row>
    <row r="55" spans="1:11" x14ac:dyDescent="0.25">
      <c r="A55" s="30" t="s">
        <v>51</v>
      </c>
      <c r="B55" s="6"/>
      <c r="C55" s="8">
        <f>G32</f>
        <v>78937</v>
      </c>
      <c r="D55" s="8">
        <v>78937</v>
      </c>
      <c r="E55" s="8">
        <f>$C$55*2</f>
        <v>157874</v>
      </c>
      <c r="F55" s="8">
        <f t="shared" ref="F55:G55" si="6">$C$55*2</f>
        <v>157874</v>
      </c>
      <c r="G55" s="8">
        <f t="shared" si="6"/>
        <v>157874</v>
      </c>
      <c r="H55" s="7"/>
    </row>
    <row r="56" spans="1:11" x14ac:dyDescent="0.25">
      <c r="A56" s="30" t="s">
        <v>52</v>
      </c>
      <c r="B56" s="6"/>
      <c r="C56" s="11">
        <f>G33</f>
        <v>87500</v>
      </c>
      <c r="D56" s="11">
        <f>C56*1.05</f>
        <v>91875</v>
      </c>
      <c r="E56" s="11">
        <f t="shared" ref="E56:G56" si="7">D56*1.05</f>
        <v>96468.75</v>
      </c>
      <c r="F56" s="11">
        <f t="shared" si="7"/>
        <v>101292.1875</v>
      </c>
      <c r="G56" s="11">
        <f t="shared" si="7"/>
        <v>106356.796875</v>
      </c>
      <c r="H56" s="7"/>
      <c r="J56" s="12" t="s">
        <v>17</v>
      </c>
      <c r="K56" s="12" t="s">
        <v>18</v>
      </c>
    </row>
    <row r="57" spans="1:11" x14ac:dyDescent="0.25">
      <c r="A57" s="30" t="s">
        <v>53</v>
      </c>
      <c r="B57" s="6"/>
      <c r="C57" s="11">
        <v>54013.8</v>
      </c>
      <c r="D57" s="11">
        <f>$C$57</f>
        <v>54013.8</v>
      </c>
      <c r="E57" s="11">
        <f t="shared" ref="E57:G57" si="8">$C$57</f>
        <v>54013.8</v>
      </c>
      <c r="F57" s="11">
        <f t="shared" si="8"/>
        <v>54013.8</v>
      </c>
      <c r="G57" s="11">
        <f t="shared" si="8"/>
        <v>54013.8</v>
      </c>
      <c r="H57" s="28"/>
      <c r="J57" s="13">
        <v>0</v>
      </c>
      <c r="K57" s="8">
        <f>B62</f>
        <v>-1404138</v>
      </c>
    </row>
    <row r="58" spans="1:11" x14ac:dyDescent="0.25">
      <c r="A58" s="30" t="s">
        <v>19</v>
      </c>
      <c r="B58" s="6"/>
      <c r="C58" s="6">
        <f>C41-C50-C54</f>
        <v>785599.2</v>
      </c>
      <c r="D58" s="6">
        <f t="shared" ref="D58:G58" si="9">D41-D50-D54</f>
        <v>831526.7</v>
      </c>
      <c r="E58" s="6">
        <f t="shared" si="9"/>
        <v>800813.57499999995</v>
      </c>
      <c r="F58" s="6">
        <f t="shared" si="9"/>
        <v>851448.64374999958</v>
      </c>
      <c r="G58" s="6">
        <f t="shared" si="9"/>
        <v>904615.46593749966</v>
      </c>
      <c r="H58" s="28"/>
      <c r="J58" s="13">
        <v>1</v>
      </c>
      <c r="K58" s="8">
        <f>C62</f>
        <v>603933.24</v>
      </c>
    </row>
    <row r="59" spans="1:11" x14ac:dyDescent="0.25">
      <c r="A59" s="30" t="s">
        <v>20</v>
      </c>
      <c r="B59" s="6"/>
      <c r="C59" s="11">
        <f>30%*C58</f>
        <v>235679.75999999998</v>
      </c>
      <c r="D59" s="11">
        <f t="shared" ref="D59:G59" si="10">30%*D58</f>
        <v>249458.00999999998</v>
      </c>
      <c r="E59" s="11">
        <f t="shared" si="10"/>
        <v>240244.07249999998</v>
      </c>
      <c r="F59" s="11">
        <f t="shared" si="10"/>
        <v>255434.59312499987</v>
      </c>
      <c r="G59" s="11">
        <f t="shared" si="10"/>
        <v>271384.63978124986</v>
      </c>
      <c r="H59" s="28"/>
      <c r="J59" s="13">
        <v>2</v>
      </c>
      <c r="K59" s="8">
        <f>D62</f>
        <v>636082.49</v>
      </c>
    </row>
    <row r="60" spans="1:11" x14ac:dyDescent="0.25">
      <c r="A60" s="31" t="s">
        <v>21</v>
      </c>
      <c r="B60" s="7"/>
      <c r="C60" s="9">
        <f>C58-C59</f>
        <v>549919.43999999994</v>
      </c>
      <c r="D60" s="9">
        <f t="shared" ref="D60:G60" si="11">D58-D59</f>
        <v>582068.68999999994</v>
      </c>
      <c r="E60" s="9">
        <f t="shared" si="11"/>
        <v>560569.50249999994</v>
      </c>
      <c r="F60" s="9">
        <f t="shared" si="11"/>
        <v>596014.05062499968</v>
      </c>
      <c r="G60" s="9">
        <f t="shared" si="11"/>
        <v>633230.82615624974</v>
      </c>
      <c r="H60" s="28"/>
      <c r="J60" s="13">
        <v>3</v>
      </c>
      <c r="K60" s="8">
        <f>E62</f>
        <v>614583.30249999999</v>
      </c>
    </row>
    <row r="61" spans="1:11" x14ac:dyDescent="0.25">
      <c r="A61" s="31" t="s">
        <v>22</v>
      </c>
      <c r="B61" s="7"/>
      <c r="C61" s="29">
        <f>C57</f>
        <v>54013.8</v>
      </c>
      <c r="D61" s="29">
        <f t="shared" ref="D61:G61" si="12">D57</f>
        <v>54013.8</v>
      </c>
      <c r="E61" s="29">
        <f t="shared" si="12"/>
        <v>54013.8</v>
      </c>
      <c r="F61" s="29">
        <f t="shared" si="12"/>
        <v>54013.8</v>
      </c>
      <c r="G61" s="29">
        <f t="shared" si="12"/>
        <v>54013.8</v>
      </c>
      <c r="H61" s="28"/>
      <c r="J61" s="13">
        <v>4</v>
      </c>
      <c r="K61" s="8">
        <f>F62</f>
        <v>650027.85062499973</v>
      </c>
    </row>
    <row r="62" spans="1:11" x14ac:dyDescent="0.25">
      <c r="A62" s="14" t="s">
        <v>18</v>
      </c>
      <c r="B62" s="15">
        <f>B42</f>
        <v>-1404138</v>
      </c>
      <c r="C62" s="16">
        <f>C60+C61</f>
        <v>603933.24</v>
      </c>
      <c r="D62" s="16">
        <f t="shared" ref="D62:G62" si="13">D60+D61</f>
        <v>636082.49</v>
      </c>
      <c r="E62" s="16">
        <f t="shared" si="13"/>
        <v>614583.30249999999</v>
      </c>
      <c r="F62" s="16">
        <f t="shared" si="13"/>
        <v>650027.85062499973</v>
      </c>
      <c r="G62" s="16">
        <f t="shared" si="13"/>
        <v>687244.62615624978</v>
      </c>
      <c r="H62" s="16">
        <f>H43+H49</f>
        <v>1134069.0543858041</v>
      </c>
      <c r="J62" s="13">
        <v>5</v>
      </c>
      <c r="K62" s="8">
        <f>G62+H62</f>
        <v>1821313.6805420539</v>
      </c>
    </row>
    <row r="65" spans="1:11" x14ac:dyDescent="0.25">
      <c r="C65" s="1"/>
    </row>
    <row r="66" spans="1:11" x14ac:dyDescent="0.25">
      <c r="A66" s="34"/>
      <c r="B66" s="34"/>
      <c r="C66" s="34"/>
      <c r="D66" s="34"/>
      <c r="E66" s="34"/>
      <c r="F66" s="34"/>
      <c r="G66" s="34"/>
      <c r="H66" s="34"/>
    </row>
    <row r="67" spans="1:11" x14ac:dyDescent="0.25">
      <c r="A67" s="34"/>
      <c r="B67" s="34"/>
      <c r="C67" s="34"/>
      <c r="D67" s="34"/>
      <c r="E67" s="34"/>
      <c r="F67" s="34"/>
      <c r="G67" s="34"/>
      <c r="H67" s="34"/>
      <c r="J67" s="17" t="s">
        <v>23</v>
      </c>
      <c r="K67" s="10">
        <f>NPV(12.427%,K58:K62)+K57</f>
        <v>1489608.990949498</v>
      </c>
    </row>
    <row r="68" spans="1:11" x14ac:dyDescent="0.25">
      <c r="A68" s="34"/>
      <c r="B68" s="34"/>
      <c r="C68" s="34"/>
      <c r="D68" s="34"/>
      <c r="E68" s="34"/>
      <c r="F68" s="34"/>
      <c r="G68" s="34"/>
      <c r="H68" s="34"/>
    </row>
    <row r="69" spans="1:11" x14ac:dyDescent="0.25">
      <c r="A69" s="34"/>
      <c r="B69" s="34"/>
      <c r="C69" s="34"/>
      <c r="D69" s="34"/>
      <c r="E69" s="34"/>
      <c r="F69" s="34"/>
      <c r="G69" s="34"/>
      <c r="H69" s="34"/>
      <c r="J69" s="17" t="s">
        <v>24</v>
      </c>
      <c r="K69" s="33">
        <f>IRR(K57:K62)</f>
        <v>0.42979529993517196</v>
      </c>
    </row>
    <row r="70" spans="1:11" x14ac:dyDescent="0.25">
      <c r="A70" s="34"/>
      <c r="B70" s="34"/>
      <c r="C70" s="34"/>
      <c r="D70" s="34"/>
      <c r="E70" s="34"/>
      <c r="F70" s="34"/>
      <c r="G70" s="34"/>
      <c r="H70" s="34"/>
    </row>
    <row r="71" spans="1:11" x14ac:dyDescent="0.25">
      <c r="A71" s="34"/>
      <c r="B71" s="34"/>
      <c r="C71" s="34"/>
      <c r="D71" s="34"/>
      <c r="E71" s="34"/>
      <c r="F71" s="34"/>
      <c r="G71" s="34"/>
      <c r="H71" s="34"/>
    </row>
    <row r="72" spans="1:11" x14ac:dyDescent="0.25">
      <c r="A72" s="34"/>
      <c r="B72" s="34"/>
      <c r="C72" s="34"/>
      <c r="D72" s="34"/>
      <c r="E72" s="35"/>
      <c r="F72" s="35"/>
      <c r="G72" s="35"/>
      <c r="H72" s="34"/>
    </row>
    <row r="73" spans="1:11" x14ac:dyDescent="0.25">
      <c r="A73" s="34"/>
      <c r="B73" s="34"/>
      <c r="C73" s="34"/>
      <c r="D73" s="34"/>
      <c r="E73" s="34"/>
      <c r="F73" s="34"/>
      <c r="G73" s="34"/>
      <c r="H73" s="34"/>
    </row>
    <row r="74" spans="1:11" x14ac:dyDescent="0.25">
      <c r="A74" s="34"/>
      <c r="B74" s="34"/>
      <c r="C74" s="34"/>
      <c r="D74" s="34"/>
      <c r="E74" s="34"/>
      <c r="F74" s="34"/>
      <c r="G74" s="34"/>
      <c r="H74" s="34"/>
    </row>
    <row r="75" spans="1:11" x14ac:dyDescent="0.25">
      <c r="A75" s="34"/>
      <c r="B75" s="34"/>
      <c r="C75" s="36"/>
      <c r="D75" s="36"/>
      <c r="E75" s="36"/>
      <c r="F75" s="36"/>
      <c r="G75" s="36"/>
      <c r="H75" s="34"/>
    </row>
    <row r="76" spans="1:11" x14ac:dyDescent="0.25">
      <c r="A76" s="34"/>
      <c r="B76" s="37"/>
      <c r="C76" s="38"/>
      <c r="D76" s="38"/>
      <c r="E76" s="38"/>
      <c r="F76" s="38"/>
      <c r="G76" s="38"/>
      <c r="H76" s="34"/>
    </row>
    <row r="77" spans="1:11" x14ac:dyDescent="0.25">
      <c r="A77" s="34"/>
      <c r="B77" s="34"/>
      <c r="C77" s="34"/>
      <c r="D77" s="34"/>
      <c r="E77" s="34"/>
      <c r="F77" s="34"/>
      <c r="G77" s="34"/>
      <c r="H77" s="34"/>
    </row>
    <row r="78" spans="1:11" x14ac:dyDescent="0.25">
      <c r="A78" s="39"/>
      <c r="B78" s="40"/>
      <c r="C78" s="41"/>
      <c r="D78" s="41"/>
      <c r="E78" s="41"/>
      <c r="F78" s="41"/>
      <c r="G78" s="41"/>
      <c r="H78" s="34"/>
    </row>
    <row r="79" spans="1:11" x14ac:dyDescent="0.25">
      <c r="A79" s="42"/>
      <c r="B79" s="43"/>
      <c r="C79" s="43"/>
      <c r="D79" s="43"/>
      <c r="E79" s="43"/>
      <c r="F79" s="43"/>
      <c r="G79" s="43"/>
      <c r="H79" s="34"/>
    </row>
    <row r="80" spans="1:11" x14ac:dyDescent="0.25">
      <c r="A80" s="39"/>
      <c r="B80" s="43"/>
      <c r="C80" s="43"/>
      <c r="D80" s="43"/>
      <c r="E80" s="43"/>
      <c r="F80" s="43"/>
      <c r="G80" s="43"/>
      <c r="H80" s="34"/>
    </row>
    <row r="81" spans="1:8" x14ac:dyDescent="0.25">
      <c r="A81" s="42"/>
      <c r="B81" s="43"/>
      <c r="C81" s="43"/>
      <c r="D81" s="43"/>
      <c r="E81" s="43"/>
      <c r="F81" s="43"/>
      <c r="G81" s="43"/>
      <c r="H81" s="34"/>
    </row>
    <row r="82" spans="1:8" x14ac:dyDescent="0.25">
      <c r="A82" s="42"/>
      <c r="B82" s="43"/>
      <c r="C82" s="43"/>
      <c r="D82" s="43"/>
      <c r="E82" s="43"/>
      <c r="F82" s="43"/>
      <c r="G82" s="43"/>
      <c r="H82" s="34"/>
    </row>
    <row r="83" spans="1:8" x14ac:dyDescent="0.25">
      <c r="A83" s="39"/>
      <c r="B83" s="43"/>
      <c r="C83" s="44"/>
      <c r="D83" s="44"/>
      <c r="E83" s="44"/>
      <c r="F83" s="44"/>
      <c r="G83" s="44"/>
      <c r="H83" s="34"/>
    </row>
    <row r="84" spans="1:8" x14ac:dyDescent="0.25">
      <c r="A84" s="39"/>
      <c r="B84" s="43"/>
      <c r="C84" s="44"/>
      <c r="D84" s="44"/>
      <c r="E84" s="44"/>
      <c r="F84" s="44"/>
      <c r="G84" s="44"/>
      <c r="H84" s="34"/>
    </row>
    <row r="85" spans="1:8" x14ac:dyDescent="0.25">
      <c r="A85" s="39"/>
      <c r="B85" s="43"/>
      <c r="C85" s="45"/>
      <c r="D85" s="45"/>
      <c r="E85" s="45"/>
      <c r="F85" s="45"/>
      <c r="G85" s="45"/>
      <c r="H85" s="34"/>
    </row>
    <row r="86" spans="1:8" ht="30" customHeight="1" x14ac:dyDescent="0.25">
      <c r="A86" s="46"/>
      <c r="B86" s="47"/>
      <c r="C86" s="47"/>
      <c r="D86" s="47"/>
      <c r="E86" s="47"/>
      <c r="F86" s="47"/>
      <c r="G86" s="47"/>
      <c r="H86" s="34"/>
    </row>
    <row r="87" spans="1:8" x14ac:dyDescent="0.25">
      <c r="A87" s="34"/>
      <c r="B87" s="34"/>
      <c r="C87" s="34"/>
      <c r="D87" s="34"/>
      <c r="E87" s="34"/>
      <c r="F87" s="34"/>
      <c r="G87" s="34"/>
      <c r="H87" s="34"/>
    </row>
    <row r="88" spans="1:8" x14ac:dyDescent="0.25">
      <c r="A88" s="34"/>
      <c r="B88" s="34"/>
      <c r="C88" s="34"/>
      <c r="D88" s="34"/>
      <c r="E88" s="34"/>
      <c r="F88" s="34"/>
      <c r="G88" s="34"/>
      <c r="H88" s="34"/>
    </row>
    <row r="89" spans="1:8" x14ac:dyDescent="0.25">
      <c r="A89" s="39"/>
      <c r="B89" s="40"/>
      <c r="C89" s="41"/>
      <c r="D89" s="41"/>
      <c r="E89" s="41"/>
      <c r="F89" s="41"/>
      <c r="G89" s="41"/>
      <c r="H89" s="40"/>
    </row>
    <row r="90" spans="1:8" ht="16.5" customHeight="1" x14ac:dyDescent="0.25">
      <c r="A90" s="48"/>
      <c r="B90" s="49"/>
      <c r="C90" s="49"/>
      <c r="D90" s="49"/>
      <c r="E90" s="49"/>
      <c r="F90" s="49"/>
      <c r="G90" s="49"/>
      <c r="H90" s="50"/>
    </row>
    <row r="91" spans="1:8" ht="32.25" customHeight="1" x14ac:dyDescent="0.25">
      <c r="A91" s="48"/>
      <c r="B91" s="49"/>
      <c r="C91" s="49"/>
      <c r="D91" s="49"/>
      <c r="E91" s="49"/>
      <c r="F91" s="49"/>
      <c r="G91" s="49"/>
      <c r="H91" s="34"/>
    </row>
    <row r="92" spans="1:8" ht="19.5" customHeight="1" x14ac:dyDescent="0.25">
      <c r="A92" s="48"/>
      <c r="B92" s="49"/>
      <c r="C92" s="49"/>
      <c r="D92" s="49"/>
      <c r="E92" s="49"/>
      <c r="F92" s="49"/>
      <c r="G92" s="49"/>
      <c r="H92" s="50"/>
    </row>
    <row r="93" spans="1:8" x14ac:dyDescent="0.25">
      <c r="A93" s="34"/>
      <c r="B93" s="34"/>
      <c r="C93" s="34"/>
      <c r="D93" s="34"/>
      <c r="E93" s="34"/>
      <c r="F93" s="34"/>
      <c r="G93" s="51"/>
      <c r="H93" s="52"/>
    </row>
    <row r="94" spans="1:8" x14ac:dyDescent="0.25">
      <c r="A94" s="34"/>
      <c r="B94" s="34"/>
      <c r="C94" s="34"/>
      <c r="D94" s="34"/>
      <c r="E94" s="34"/>
      <c r="F94" s="34"/>
      <c r="G94" s="34"/>
      <c r="H94" s="34"/>
    </row>
    <row r="95" spans="1:8" x14ac:dyDescent="0.25">
      <c r="A95" s="34"/>
      <c r="B95" s="34"/>
      <c r="C95" s="34"/>
      <c r="D95" s="34"/>
      <c r="E95" s="34"/>
      <c r="F95" s="34"/>
      <c r="G95" s="34"/>
      <c r="H95" s="34"/>
    </row>
    <row r="96" spans="1:8" x14ac:dyDescent="0.25">
      <c r="A96" s="34"/>
      <c r="B96" s="34"/>
      <c r="C96" s="34"/>
      <c r="D96" s="34"/>
      <c r="E96" s="34"/>
      <c r="F96" s="34"/>
      <c r="G96" s="34"/>
      <c r="H96" s="34"/>
    </row>
    <row r="97" spans="1:8" x14ac:dyDescent="0.25">
      <c r="A97" s="34"/>
      <c r="B97" s="53"/>
      <c r="C97" s="54"/>
      <c r="D97" s="34"/>
      <c r="E97" s="34"/>
      <c r="F97" s="34"/>
      <c r="G97" s="34"/>
      <c r="H97" s="34"/>
    </row>
    <row r="98" spans="1:8" x14ac:dyDescent="0.25">
      <c r="A98" s="34"/>
      <c r="B98" s="55"/>
      <c r="C98" s="56"/>
      <c r="D98" s="34"/>
      <c r="E98" s="34"/>
      <c r="F98" s="34"/>
      <c r="G98" s="34"/>
      <c r="H98" s="34"/>
    </row>
    <row r="99" spans="1:8" x14ac:dyDescent="0.25">
      <c r="A99" s="34"/>
      <c r="B99" s="55"/>
      <c r="C99" s="56"/>
      <c r="D99" s="34"/>
      <c r="E99" s="34"/>
      <c r="F99" s="34"/>
      <c r="G99" s="34"/>
      <c r="H99" s="34"/>
    </row>
    <row r="100" spans="1:8" x14ac:dyDescent="0.25">
      <c r="A100" s="34"/>
      <c r="B100" s="55"/>
      <c r="C100" s="56"/>
      <c r="D100" s="34"/>
      <c r="E100" s="34"/>
      <c r="F100" s="34"/>
      <c r="G100" s="34"/>
      <c r="H100" s="34"/>
    </row>
    <row r="101" spans="1:8" x14ac:dyDescent="0.25">
      <c r="A101" s="34"/>
      <c r="B101" s="55"/>
      <c r="C101" s="56"/>
      <c r="D101" s="34"/>
      <c r="E101" s="34"/>
      <c r="F101" s="34"/>
      <c r="G101" s="34"/>
      <c r="H101" s="56"/>
    </row>
    <row r="102" spans="1:8" x14ac:dyDescent="0.25">
      <c r="A102" s="34"/>
      <c r="B102" s="55"/>
      <c r="C102" s="56"/>
      <c r="D102" s="34"/>
      <c r="E102" s="34"/>
      <c r="F102" s="34"/>
      <c r="G102" s="34"/>
      <c r="H102" s="34"/>
    </row>
    <row r="103" spans="1:8" x14ac:dyDescent="0.25">
      <c r="A103" s="34"/>
      <c r="B103" s="55"/>
      <c r="C103" s="56"/>
      <c r="D103" s="34"/>
      <c r="E103" s="34"/>
      <c r="F103" s="34"/>
      <c r="G103" s="34"/>
      <c r="H103" s="57"/>
    </row>
    <row r="104" spans="1:8" x14ac:dyDescent="0.25">
      <c r="A104" s="34"/>
      <c r="B104" s="34"/>
      <c r="C104" s="34"/>
      <c r="D104" s="34"/>
      <c r="E104" s="34"/>
      <c r="F104" s="34"/>
      <c r="G104" s="34"/>
      <c r="H104" s="34"/>
    </row>
    <row r="105" spans="1:8" x14ac:dyDescent="0.25">
      <c r="A105" s="34"/>
      <c r="B105" s="34"/>
      <c r="C105" s="34"/>
      <c r="D105" s="34"/>
      <c r="E105" s="34"/>
      <c r="F105" s="34"/>
      <c r="G105" s="34"/>
      <c r="H105" s="34"/>
    </row>
    <row r="106" spans="1:8" x14ac:dyDescent="0.25">
      <c r="A106" s="34"/>
      <c r="B106" s="34"/>
      <c r="C106" s="34"/>
      <c r="D106" s="34"/>
      <c r="E106" s="34"/>
      <c r="F106" s="34"/>
      <c r="G106" s="34"/>
      <c r="H106" s="34"/>
    </row>
    <row r="107" spans="1:8" x14ac:dyDescent="0.25">
      <c r="A107" s="34"/>
      <c r="B107" s="34"/>
      <c r="C107" s="34"/>
      <c r="D107" s="37"/>
      <c r="E107" s="56"/>
      <c r="F107" s="34"/>
      <c r="G107" s="34"/>
      <c r="H107" s="34"/>
    </row>
    <row r="108" spans="1:8" x14ac:dyDescent="0.25">
      <c r="A108" s="34"/>
      <c r="B108" s="34"/>
      <c r="C108" s="34"/>
      <c r="D108" s="34"/>
      <c r="E108" s="34"/>
      <c r="F108" s="34"/>
      <c r="G108" s="34"/>
      <c r="H108" s="34"/>
    </row>
    <row r="109" spans="1:8" x14ac:dyDescent="0.25">
      <c r="A109" s="34"/>
      <c r="B109" s="34"/>
      <c r="C109" s="34"/>
      <c r="D109" s="37"/>
      <c r="E109" s="57"/>
      <c r="F109" s="34"/>
      <c r="G109" s="34"/>
      <c r="H109" s="34"/>
    </row>
    <row r="110" spans="1:8" x14ac:dyDescent="0.25">
      <c r="A110" s="34"/>
      <c r="B110" s="34"/>
      <c r="C110" s="34"/>
      <c r="D110" s="34"/>
      <c r="E110" s="34"/>
      <c r="F110" s="34"/>
      <c r="G110" s="34"/>
      <c r="H110" s="34"/>
    </row>
  </sheetData>
  <mergeCells count="2">
    <mergeCell ref="J13:K13"/>
    <mergeCell ref="G93:H9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Full name</dc:creator>
  <cp:lastModifiedBy>anthony</cp:lastModifiedBy>
  <dcterms:created xsi:type="dcterms:W3CDTF">2018-01-07T16:11:30Z</dcterms:created>
  <dcterms:modified xsi:type="dcterms:W3CDTF">2018-01-08T16:32:58Z</dcterms:modified>
</cp:coreProperties>
</file>