
<file path=[Content_Types].xml><?xml version="1.0" encoding="utf-8"?>
<Types xmlns="http://schemas.openxmlformats.org/package/2006/content-types">
  <Default Extension="bin" ContentType="application/vnd.openxmlformats-officedocument.spreadsheetml.printerSettings"/>
  <Default Extension="tmp"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G:\Ejercicios con Rita\"/>
    </mc:Choice>
  </mc:AlternateContent>
  <bookViews>
    <workbookView xWindow="0" yWindow="0" windowWidth="20490" windowHeight="7755"/>
  </bookViews>
  <sheets>
    <sheet name="5.1" sheetId="1" r:id="rId1"/>
  </sheet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8" i="1" l="1"/>
  <c r="H11" i="1" s="1"/>
  <c r="I11" i="1" s="1"/>
  <c r="N7" i="1"/>
  <c r="M7" i="1"/>
  <c r="L7" i="1"/>
  <c r="K7" i="1"/>
  <c r="J7" i="1"/>
  <c r="I7" i="1"/>
  <c r="H7" i="1"/>
  <c r="G7" i="1"/>
  <c r="H17" i="1" s="1"/>
  <c r="N5" i="1"/>
  <c r="M5" i="1"/>
  <c r="L5" i="1"/>
  <c r="K5" i="1"/>
  <c r="J5" i="1"/>
  <c r="I5" i="1"/>
  <c r="H5" i="1"/>
  <c r="G5" i="1"/>
  <c r="N4" i="1"/>
  <c r="N6" i="1" s="1"/>
  <c r="M4" i="1"/>
  <c r="M6" i="1" s="1"/>
  <c r="L4" i="1"/>
  <c r="L6" i="1" s="1"/>
  <c r="K4" i="1"/>
  <c r="K6" i="1" s="1"/>
  <c r="J4" i="1"/>
  <c r="J6" i="1" s="1"/>
  <c r="I4" i="1"/>
  <c r="I6" i="1" s="1"/>
  <c r="H4" i="1"/>
  <c r="H6" i="1" s="1"/>
  <c r="G4" i="1"/>
  <c r="G6" i="1" s="1"/>
  <c r="G16" i="1" l="1"/>
  <c r="G12" i="1"/>
  <c r="G14" i="1"/>
  <c r="G17" i="1"/>
  <c r="I17" i="1" s="1"/>
  <c r="G13" i="1"/>
  <c r="G18" i="1"/>
  <c r="G15" i="1"/>
  <c r="G19" i="1"/>
  <c r="I19" i="1" s="1"/>
  <c r="H19" i="1"/>
  <c r="H12" i="1"/>
  <c r="H15" i="1"/>
  <c r="H14" i="1"/>
  <c r="H18" i="1"/>
  <c r="H16" i="1"/>
  <c r="H13" i="1"/>
  <c r="I15" i="1" l="1"/>
  <c r="I14" i="1"/>
  <c r="I18" i="1"/>
  <c r="I12" i="1"/>
  <c r="F23" i="1" s="1"/>
  <c r="I13" i="1"/>
  <c r="I16" i="1"/>
</calcChain>
</file>

<file path=xl/sharedStrings.xml><?xml version="1.0" encoding="utf-8"?>
<sst xmlns="http://schemas.openxmlformats.org/spreadsheetml/2006/main" count="29" uniqueCount="29">
  <si>
    <t>horas trabajadas</t>
  </si>
  <si>
    <t>Produccion (Kg)</t>
  </si>
  <si>
    <t xml:space="preserve">FLUJO DE CAJA INCREMENTAL </t>
  </si>
  <si>
    <t>precio (Kg)</t>
  </si>
  <si>
    <t>Año</t>
  </si>
  <si>
    <t>inversion del control de proceso</t>
  </si>
  <si>
    <t>Ingresos (SITUACIÓN CON PROYECTO)</t>
  </si>
  <si>
    <t xml:space="preserve">El departamento de ing de la empresa Qumicas del sur s.a  esta evaluando digitalizar el 40% de sus procesos de produccion que esto equivale a 3500 horas operativas por año, para producir un quimico que mejore sus procesos de emulsificación.  El proyecto del nuevo producto quimico se estima una demanda de 30,000 kg por año con precio de venta de $ 15 por kg. La adquisición del nuevo sistema de digitalización para el control de los procesos requiere una inversión de $85,000, y costos adicional de mantenimieto de $55,000 por año  y la proyección de los beneficios que se espera obtener por la digitalización en estos procesos son los siguientes:   </t>
  </si>
  <si>
    <t>Ingresos (SITUACIÓN SIN PROYECTO)</t>
  </si>
  <si>
    <t>Situación con proyecto (Digitalización de los procesos) - Por mejora de la calidda del producto el precio se incrementa a $4 por kilogramo.  -Por aumento de la productividad en los procesos la produccion se incrementara en $4,000 kg por año, manteniendo sin cambios los recursos correspondientes de materia prima y tiempo de producción.</t>
  </si>
  <si>
    <t>BENEFICIO INCREMENTAL</t>
  </si>
  <si>
    <t>La digitalización de los procesos mejora la productividad por turno lo que representa un ahorro de $30 por hora.</t>
  </si>
  <si>
    <t>Costos de mantenimiento</t>
  </si>
  <si>
    <t>La vida economica del proyecto se estima en 8 años. Se pide evaluar la viabilidad de este proyecto de digitalización en los procesos de control del nuevo producto para la demulsificación, consideranbdo un costo de oportunidad del 10%</t>
  </si>
  <si>
    <t>BENEFICIOS:</t>
  </si>
  <si>
    <t>Inversion</t>
  </si>
  <si>
    <t>aumento de precio de venta</t>
  </si>
  <si>
    <t>a)</t>
  </si>
  <si>
    <t>b)</t>
  </si>
  <si>
    <t>c)</t>
  </si>
  <si>
    <t>volumen de produccion</t>
  </si>
  <si>
    <t>beneficio incremental</t>
  </si>
  <si>
    <t>Inversión y costos incrementales</t>
  </si>
  <si>
    <t>Beneficio incremental neto</t>
  </si>
  <si>
    <t xml:space="preserve">SOLUCIÓN </t>
  </si>
  <si>
    <t>ahorro por operario</t>
  </si>
  <si>
    <t>El ejercicio es desarrollado aplicando los criterios de inversión incremental, es decir, comparando la situación con proyecto (invirtiendo en la digitalización de los procesos) versus la situación sin proyecto ( sin digitalizar los procesos de demulsificación).    / La decisión final se basa en el VAN incremental de $858,941.31. / En este ejercicio no estamos considerando los egresos fiscales o la depreciación y beneficios, en los siguientes ejercicios estaremos tratando este tema.</t>
  </si>
  <si>
    <t>manteniemiento del sistema</t>
  </si>
  <si>
    <t>vida util</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</si>
</sst>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540A]#,##0.00"/>
    <numFmt numFmtId="165" formatCode="[$$-540A]#,##0"/>
  </numFmts>
  <fonts count="1" x14ac:knownFonts="1">
    <font>
      <sz val="11"/>
      <color theme="1"/>
      <name val="Calibri"/>
      <family val="2"/>
      <scheme val="minor"/>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s>
  <cellStyleXfs count="1">
    <xf numFmtId="0" fontId="0" fillId="0" borderId="0"/>
  </cellStyleXfs>
  <cellXfs count="25">
    <xf numFmtId="0" fontId="0" fillId="0" borderId="0" xfId="0"/>
    <xf numFmtId="0" fontId="0" fillId="0" borderId="1" xfId="0" applyBorder="1"/>
    <xf numFmtId="0" fontId="0" fillId="0" borderId="1" xfId="0" applyNumberFormat="1" applyBorder="1" applyAlignment="1">
      <alignment horizontal="center" vertical="center"/>
    </xf>
    <xf numFmtId="164" fontId="0" fillId="0" borderId="1" xfId="0" applyNumberFormat="1" applyBorder="1" applyAlignment="1">
      <alignment horizontal="center" vertical="center"/>
    </xf>
    <xf numFmtId="0" fontId="0" fillId="0" borderId="2" xfId="0" applyBorder="1" applyAlignment="1">
      <alignment horizontal="center" vertical="center"/>
    </xf>
    <xf numFmtId="0" fontId="0" fillId="0" borderId="1" xfId="0" applyBorder="1" applyAlignment="1">
      <alignment wrapText="1"/>
    </xf>
    <xf numFmtId="0" fontId="0" fillId="0" borderId="0" xfId="0" applyBorder="1" applyAlignment="1">
      <alignment horizontal="center" vertical="center" wrapText="1"/>
    </xf>
    <xf numFmtId="165" fontId="0" fillId="0" borderId="0" xfId="0" applyNumberFormat="1" applyBorder="1" applyAlignment="1">
      <alignment horizontal="center" vertical="center"/>
    </xf>
    <xf numFmtId="0" fontId="0" fillId="0" borderId="0" xfId="0" applyBorder="1" applyAlignment="1">
      <alignment wrapText="1"/>
    </xf>
    <xf numFmtId="0" fontId="0" fillId="0" borderId="0" xfId="0" applyBorder="1"/>
    <xf numFmtId="0" fontId="0" fillId="0" borderId="0" xfId="0" applyFill="1" applyBorder="1" applyAlignment="1">
      <alignment horizontal="center"/>
    </xf>
    <xf numFmtId="0" fontId="0" fillId="0" borderId="0" xfId="0" applyBorder="1" applyAlignment="1">
      <alignment horizontal="center" wrapText="1"/>
    </xf>
    <xf numFmtId="0" fontId="0" fillId="0" borderId="0" xfId="0" applyBorder="1" applyAlignment="1">
      <alignment horizontal="center"/>
    </xf>
    <xf numFmtId="0" fontId="0" fillId="0" borderId="0" xfId="0" applyAlignment="1">
      <alignment horizontal="center"/>
    </xf>
    <xf numFmtId="0" fontId="0" fillId="0" borderId="2" xfId="0" applyFill="1" applyBorder="1" applyAlignment="1">
      <alignment horizontal="center" vertical="center"/>
    </xf>
    <xf numFmtId="0" fontId="0" fillId="0" borderId="2" xfId="0" applyFill="1" applyBorder="1" applyAlignment="1">
      <alignment horizontal="center" vertical="center" wrapText="1"/>
    </xf>
    <xf numFmtId="0" fontId="0" fillId="0" borderId="3" xfId="0" applyFill="1" applyBorder="1" applyAlignment="1">
      <alignment horizontal="center" vertical="center"/>
    </xf>
    <xf numFmtId="165" fontId="0" fillId="0" borderId="3" xfId="0" applyNumberFormat="1" applyFill="1" applyBorder="1" applyAlignment="1">
      <alignment horizontal="center" vertical="center"/>
    </xf>
    <xf numFmtId="165" fontId="0" fillId="0" borderId="2" xfId="0" applyNumberFormat="1" applyFill="1" applyBorder="1" applyAlignment="1">
      <alignment horizontal="center" vertical="center"/>
    </xf>
    <xf numFmtId="0" fontId="0" fillId="0" borderId="4" xfId="0" applyFill="1" applyBorder="1" applyAlignment="1">
      <alignment horizontal="center" vertical="center"/>
    </xf>
    <xf numFmtId="165" fontId="0" fillId="0" borderId="4" xfId="0" applyNumberFormat="1" applyFill="1" applyBorder="1" applyAlignment="1">
      <alignment horizontal="center" vertical="center"/>
    </xf>
    <xf numFmtId="0" fontId="0" fillId="0" borderId="0" xfId="0" applyFill="1" applyBorder="1" applyAlignment="1">
      <alignment horizontal="center" vertical="center"/>
    </xf>
    <xf numFmtId="165" fontId="0" fillId="0" borderId="0" xfId="0" applyNumberFormat="1" applyFill="1" applyBorder="1" applyAlignment="1">
      <alignment horizontal="center" vertical="center"/>
    </xf>
    <xf numFmtId="164" fontId="0" fillId="0" borderId="0" xfId="0" applyNumberFormat="1"/>
    <xf numFmtId="9"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tmp"/></Relationships>
</file>

<file path=xl/drawings/drawing1.xml><?xml version="1.0" encoding="utf-8"?>
<xdr:wsDr xmlns:xdr="http://schemas.openxmlformats.org/drawingml/2006/spreadsheetDrawing" xmlns:a="http://schemas.openxmlformats.org/drawingml/2006/main">
  <xdr:twoCellAnchor editAs="oneCell">
    <xdr:from>
      <xdr:col>1</xdr:col>
      <xdr:colOff>675090</xdr:colOff>
      <xdr:row>24</xdr:row>
      <xdr:rowOff>32808</xdr:rowOff>
    </xdr:from>
    <xdr:to>
      <xdr:col>6</xdr:col>
      <xdr:colOff>383834</xdr:colOff>
      <xdr:row>45</xdr:row>
      <xdr:rowOff>80433</xdr:rowOff>
    </xdr:to>
    <xdr:pic>
      <xdr:nvPicPr>
        <xdr:cNvPr id="2" name="Imagen 1" descr="Recorte de pantalla"/>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1008465" y="6452658"/>
          <a:ext cx="4909394" cy="4048125"/>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P24"/>
  <sheetViews>
    <sheetView tabSelected="1" zoomScale="90" zoomScaleNormal="90" workbookViewId="0">
      <selection activeCell="P11" sqref="P11"/>
    </sheetView>
  </sheetViews>
  <sheetFormatPr baseColWidth="10" defaultRowHeight="15" x14ac:dyDescent="0.25"/>
  <cols>
    <col min="1" max="1" width="5" customWidth="1"/>
    <col min="2" max="2" width="15.42578125" customWidth="1"/>
    <col min="5" max="5" width="25.140625" customWidth="1"/>
    <col min="6" max="6" width="14.5703125" customWidth="1"/>
    <col min="7" max="7" width="15" customWidth="1"/>
    <col min="8" max="14" width="10.7109375" customWidth="1"/>
  </cols>
  <sheetData>
    <row r="1" spans="2:16" x14ac:dyDescent="0.25">
      <c r="B1" s="1" t="s">
        <v>0</v>
      </c>
      <c r="C1" s="1">
        <v>3500</v>
      </c>
    </row>
    <row r="2" spans="2:16" x14ac:dyDescent="0.25">
      <c r="B2" s="1" t="s">
        <v>1</v>
      </c>
      <c r="C2" s="2">
        <v>30000</v>
      </c>
      <c r="P2" t="s">
        <v>2</v>
      </c>
    </row>
    <row r="3" spans="2:16" x14ac:dyDescent="0.25">
      <c r="B3" s="1" t="s">
        <v>3</v>
      </c>
      <c r="C3" s="3">
        <v>15</v>
      </c>
      <c r="E3" s="4" t="s">
        <v>4</v>
      </c>
      <c r="F3" s="4">
        <v>0</v>
      </c>
      <c r="G3" s="4">
        <v>1</v>
      </c>
      <c r="H3" s="4">
        <v>2</v>
      </c>
      <c r="I3" s="4">
        <v>3</v>
      </c>
      <c r="J3" s="4">
        <v>4</v>
      </c>
      <c r="K3" s="4">
        <v>5</v>
      </c>
      <c r="L3" s="4">
        <v>6</v>
      </c>
      <c r="M3" s="4">
        <v>7</v>
      </c>
      <c r="N3" s="4">
        <v>8</v>
      </c>
    </row>
    <row r="4" spans="2:16" ht="45" x14ac:dyDescent="0.25">
      <c r="B4" s="5" t="s">
        <v>5</v>
      </c>
      <c r="C4" s="3">
        <v>85000</v>
      </c>
      <c r="E4" s="6" t="s">
        <v>6</v>
      </c>
      <c r="F4" s="7"/>
      <c r="G4" s="7">
        <f>($C$2+$C$10)*($C$3+$C$9)+($C$11*$C$1)</f>
        <v>751000</v>
      </c>
      <c r="H4" s="7">
        <f t="shared" ref="H4:N4" si="0">($C$2+$C$10)*($C$3+$C$9)+($C$11*$C$1)</f>
        <v>751000</v>
      </c>
      <c r="I4" s="7">
        <f t="shared" si="0"/>
        <v>751000</v>
      </c>
      <c r="J4" s="7">
        <f t="shared" si="0"/>
        <v>751000</v>
      </c>
      <c r="K4" s="7">
        <f t="shared" si="0"/>
        <v>751000</v>
      </c>
      <c r="L4" s="7">
        <f t="shared" si="0"/>
        <v>751000</v>
      </c>
      <c r="M4" s="7">
        <f t="shared" si="0"/>
        <v>751000</v>
      </c>
      <c r="N4" s="7">
        <f t="shared" si="0"/>
        <v>751000</v>
      </c>
      <c r="P4" t="s">
        <v>7</v>
      </c>
    </row>
    <row r="5" spans="2:16" ht="30" x14ac:dyDescent="0.25">
      <c r="B5" s="8"/>
      <c r="C5" s="9"/>
      <c r="E5" s="6" t="s">
        <v>8</v>
      </c>
      <c r="F5" s="7"/>
      <c r="G5" s="7">
        <f>$C$3*$C$2</f>
        <v>450000</v>
      </c>
      <c r="H5" s="7">
        <f t="shared" ref="H5:L5" si="1">$C$3*$C$2</f>
        <v>450000</v>
      </c>
      <c r="I5" s="7">
        <f t="shared" si="1"/>
        <v>450000</v>
      </c>
      <c r="J5" s="7">
        <f t="shared" si="1"/>
        <v>450000</v>
      </c>
      <c r="K5" s="7">
        <f t="shared" si="1"/>
        <v>450000</v>
      </c>
      <c r="L5" s="7">
        <f t="shared" si="1"/>
        <v>450000</v>
      </c>
      <c r="M5" s="7">
        <f>$C$3*$C$2</f>
        <v>450000</v>
      </c>
      <c r="N5" s="7">
        <f t="shared" ref="N5" si="2">$C$3*$C$2</f>
        <v>450000</v>
      </c>
      <c r="P5" t="s">
        <v>9</v>
      </c>
    </row>
    <row r="6" spans="2:16" x14ac:dyDescent="0.25">
      <c r="B6" s="8"/>
      <c r="C6" s="9"/>
      <c r="E6" s="10" t="s">
        <v>10</v>
      </c>
      <c r="F6" s="7"/>
      <c r="G6" s="7">
        <f>G4-G5</f>
        <v>301000</v>
      </c>
      <c r="H6" s="7">
        <f t="shared" ref="H6:L6" si="3">H4-H5</f>
        <v>301000</v>
      </c>
      <c r="I6" s="7">
        <f t="shared" si="3"/>
        <v>301000</v>
      </c>
      <c r="J6" s="7">
        <f t="shared" si="3"/>
        <v>301000</v>
      </c>
      <c r="K6" s="7">
        <f t="shared" si="3"/>
        <v>301000</v>
      </c>
      <c r="L6" s="7">
        <f t="shared" si="3"/>
        <v>301000</v>
      </c>
      <c r="M6" s="7">
        <f>M4-M5</f>
        <v>301000</v>
      </c>
      <c r="N6" s="7">
        <f t="shared" ref="N6" si="4">N4-N5</f>
        <v>301000</v>
      </c>
      <c r="P6" t="s">
        <v>11</v>
      </c>
    </row>
    <row r="7" spans="2:16" x14ac:dyDescent="0.25">
      <c r="E7" s="11" t="s">
        <v>12</v>
      </c>
      <c r="F7" s="7"/>
      <c r="G7" s="7">
        <f>$C$12</f>
        <v>55000</v>
      </c>
      <c r="H7" s="7">
        <f>$C$12</f>
        <v>55000</v>
      </c>
      <c r="I7" s="7">
        <f t="shared" ref="I7:M7" si="5">$C$12</f>
        <v>55000</v>
      </c>
      <c r="J7" s="7">
        <f t="shared" si="5"/>
        <v>55000</v>
      </c>
      <c r="K7" s="7">
        <f t="shared" si="5"/>
        <v>55000</v>
      </c>
      <c r="L7" s="7">
        <f t="shared" si="5"/>
        <v>55000</v>
      </c>
      <c r="M7" s="7">
        <f>$C$12</f>
        <v>55000</v>
      </c>
      <c r="N7" s="7">
        <f t="shared" ref="N7" si="6">$C$12</f>
        <v>55000</v>
      </c>
      <c r="P7" t="s">
        <v>13</v>
      </c>
    </row>
    <row r="8" spans="2:16" x14ac:dyDescent="0.25">
      <c r="B8" s="1" t="s">
        <v>14</v>
      </c>
      <c r="C8" s="1"/>
      <c r="E8" s="12" t="s">
        <v>15</v>
      </c>
      <c r="F8" s="7">
        <f>-C4</f>
        <v>-85000</v>
      </c>
      <c r="G8" s="7"/>
      <c r="H8" s="7"/>
      <c r="I8" s="7"/>
      <c r="J8" s="7"/>
      <c r="K8" s="7"/>
      <c r="L8" s="7"/>
      <c r="M8" s="7"/>
      <c r="N8" s="7"/>
    </row>
    <row r="9" spans="2:16" ht="30" x14ac:dyDescent="0.25">
      <c r="B9" s="5" t="s">
        <v>16</v>
      </c>
      <c r="C9" s="3">
        <v>4</v>
      </c>
      <c r="G9" s="13" t="s">
        <v>17</v>
      </c>
      <c r="H9" s="13" t="s">
        <v>18</v>
      </c>
      <c r="I9" s="13" t="s">
        <v>19</v>
      </c>
    </row>
    <row r="10" spans="2:16" ht="60" x14ac:dyDescent="0.25">
      <c r="B10" s="5" t="s">
        <v>20</v>
      </c>
      <c r="C10" s="2">
        <v>4000</v>
      </c>
      <c r="F10" s="14"/>
      <c r="G10" s="15" t="s">
        <v>21</v>
      </c>
      <c r="H10" s="15" t="s">
        <v>22</v>
      </c>
      <c r="I10" s="15" t="s">
        <v>23</v>
      </c>
      <c r="P10" t="s">
        <v>24</v>
      </c>
    </row>
    <row r="11" spans="2:16" ht="20.100000000000001" customHeight="1" x14ac:dyDescent="0.25">
      <c r="B11" s="5" t="s">
        <v>25</v>
      </c>
      <c r="C11" s="3">
        <v>30</v>
      </c>
      <c r="F11" s="16">
        <v>0</v>
      </c>
      <c r="G11" s="17"/>
      <c r="H11" s="17">
        <f>F8</f>
        <v>-85000</v>
      </c>
      <c r="I11" s="17">
        <f>H11</f>
        <v>-85000</v>
      </c>
      <c r="P11" t="s">
        <v>26</v>
      </c>
    </row>
    <row r="12" spans="2:16" ht="20.100000000000001" customHeight="1" x14ac:dyDescent="0.25">
      <c r="B12" s="5" t="s">
        <v>27</v>
      </c>
      <c r="C12" s="3">
        <v>55000</v>
      </c>
      <c r="F12" s="14">
        <v>1</v>
      </c>
      <c r="G12" s="18">
        <f>$G$6</f>
        <v>301000</v>
      </c>
      <c r="H12" s="18">
        <f>$G$7</f>
        <v>55000</v>
      </c>
      <c r="I12" s="18">
        <f>G12-H12</f>
        <v>246000</v>
      </c>
    </row>
    <row r="13" spans="2:16" ht="20.100000000000001" customHeight="1" x14ac:dyDescent="0.25">
      <c r="B13" s="5" t="s">
        <v>28</v>
      </c>
      <c r="C13" s="1">
        <v>8</v>
      </c>
      <c r="F13" s="19">
        <v>2</v>
      </c>
      <c r="G13" s="20">
        <f>$G$6</f>
        <v>301000</v>
      </c>
      <c r="H13" s="20">
        <f t="shared" ref="H13:H19" si="7">$G$7</f>
        <v>55000</v>
      </c>
      <c r="I13" s="20">
        <f>G13-H13</f>
        <v>246000</v>
      </c>
    </row>
    <row r="14" spans="2:16" ht="20.100000000000001" customHeight="1" x14ac:dyDescent="0.25">
      <c r="F14" s="21">
        <v>3</v>
      </c>
      <c r="G14" s="22">
        <f t="shared" ref="G14:G19" si="8">$G$6</f>
        <v>301000</v>
      </c>
      <c r="H14" s="22">
        <f t="shared" si="7"/>
        <v>55000</v>
      </c>
      <c r="I14" s="22">
        <f t="shared" ref="I14:I19" si="9">G14-H14</f>
        <v>246000</v>
      </c>
    </row>
    <row r="15" spans="2:16" ht="20.100000000000001" customHeight="1" x14ac:dyDescent="0.25">
      <c r="F15" s="16">
        <v>4</v>
      </c>
      <c r="G15" s="17">
        <f t="shared" si="8"/>
        <v>301000</v>
      </c>
      <c r="H15" s="17">
        <f t="shared" si="7"/>
        <v>55000</v>
      </c>
      <c r="I15" s="17">
        <f t="shared" si="9"/>
        <v>246000</v>
      </c>
    </row>
    <row r="16" spans="2:16" ht="20.100000000000001" customHeight="1" x14ac:dyDescent="0.25">
      <c r="F16" s="16">
        <v>5</v>
      </c>
      <c r="G16" s="17">
        <f t="shared" si="8"/>
        <v>301000</v>
      </c>
      <c r="H16" s="17">
        <f t="shared" si="7"/>
        <v>55000</v>
      </c>
      <c r="I16" s="17">
        <f t="shared" si="9"/>
        <v>246000</v>
      </c>
    </row>
    <row r="17" spans="6:9" ht="20.100000000000001" customHeight="1" x14ac:dyDescent="0.25">
      <c r="F17" s="16">
        <v>6</v>
      </c>
      <c r="G17" s="17">
        <f t="shared" si="8"/>
        <v>301000</v>
      </c>
      <c r="H17" s="17">
        <f t="shared" si="7"/>
        <v>55000</v>
      </c>
      <c r="I17" s="17">
        <f t="shared" si="9"/>
        <v>246000</v>
      </c>
    </row>
    <row r="18" spans="6:9" ht="20.100000000000001" customHeight="1" x14ac:dyDescent="0.25">
      <c r="F18" s="16">
        <v>7</v>
      </c>
      <c r="G18" s="17">
        <f t="shared" si="8"/>
        <v>301000</v>
      </c>
      <c r="H18" s="17">
        <f t="shared" si="7"/>
        <v>55000</v>
      </c>
      <c r="I18" s="17">
        <f t="shared" si="9"/>
        <v>246000</v>
      </c>
    </row>
    <row r="19" spans="6:9" ht="20.100000000000001" customHeight="1" x14ac:dyDescent="0.25">
      <c r="F19" s="14">
        <v>8</v>
      </c>
      <c r="G19" s="18">
        <f t="shared" si="8"/>
        <v>301000</v>
      </c>
      <c r="H19" s="18">
        <f t="shared" si="7"/>
        <v>55000</v>
      </c>
      <c r="I19" s="18">
        <f t="shared" si="9"/>
        <v>246000</v>
      </c>
    </row>
    <row r="23" spans="6:9" x14ac:dyDescent="0.25">
      <c r="F23" s="23">
        <f>NPV(20%,I12:I19)+I11</f>
        <v>858941.31158550549</v>
      </c>
    </row>
    <row r="24" spans="6:9" x14ac:dyDescent="0.25">
      <c r="F24" s="24"/>
    </row>
  </sheetData>
  <pageMargins left="0.7" right="0.7" top="0.75" bottom="0.75" header="0.3" footer="0.3"/>
  <pageSetup orientation="portrait" horizontalDpi="4294967292" verticalDpi="1200"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5.1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Usuario</dc:creator>
  <cp:lastModifiedBy>Usuario</cp:lastModifiedBy>
  <dcterms:created xsi:type="dcterms:W3CDTF">2018-02-21T17:19:12Z</dcterms:created>
  <dcterms:modified xsi:type="dcterms:W3CDTF">2018-02-21T17:19:35Z</dcterms:modified>
</cp:coreProperties>
</file>